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3\"/>
    </mc:Choice>
  </mc:AlternateContent>
  <bookViews>
    <workbookView xWindow="-120" yWindow="-120" windowWidth="29040" windowHeight="15840" activeTab="1"/>
  </bookViews>
  <sheets>
    <sheet name="세입명세서" sheetId="10" r:id="rId1"/>
    <sheet name="세출명세서" sheetId="11" r:id="rId2"/>
  </sheets>
  <definedNames>
    <definedName name="_xlnm._FilterDatabase" localSheetId="0" hidden="1">세입명세서!$A$6:$G$27</definedName>
    <definedName name="_xlnm._FilterDatabase" localSheetId="1" hidden="1">세출명세서!$A$6:$G$38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E31" i="11" l="1"/>
  <c r="F19" i="10" l="1"/>
  <c r="F16" i="10"/>
  <c r="F15" i="10"/>
  <c r="F12" i="10"/>
  <c r="D17" i="10" l="1"/>
  <c r="D18" i="10" s="1"/>
  <c r="D13" i="10"/>
  <c r="D14" i="10" s="1"/>
  <c r="F17" i="10" l="1"/>
  <c r="F18" i="10" s="1"/>
  <c r="F13" i="10"/>
  <c r="F14" i="10" s="1"/>
  <c r="E21" i="10" l="1"/>
  <c r="E22" i="10" s="1"/>
  <c r="E13" i="10"/>
  <c r="E14" i="10" s="1"/>
  <c r="E17" i="10"/>
  <c r="E18" i="10" s="1"/>
  <c r="E25" i="10"/>
  <c r="E26" i="10" s="1"/>
  <c r="E10" i="10"/>
  <c r="E11" i="10" s="1"/>
  <c r="E27" i="10" l="1"/>
  <c r="E12" i="11"/>
  <c r="E15" i="11"/>
  <c r="E22" i="11" l="1"/>
  <c r="E23" i="11" s="1"/>
  <c r="E27" i="11"/>
  <c r="E28" i="11" s="1"/>
  <c r="E32" i="11"/>
  <c r="E33" i="11" s="1"/>
  <c r="F34" i="11"/>
  <c r="E36" i="11"/>
  <c r="E37" i="11" s="1"/>
  <c r="E38" i="11" l="1"/>
  <c r="F8" i="10" l="1"/>
  <c r="F9" i="10"/>
  <c r="D10" i="10"/>
  <c r="D11" i="10" s="1"/>
  <c r="F7" i="10"/>
  <c r="F10" i="10" s="1"/>
  <c r="F11" i="10" s="1"/>
  <c r="F24" i="10"/>
  <c r="F23" i="10"/>
  <c r="F25" i="10" s="1"/>
  <c r="F26" i="10" s="1"/>
  <c r="D25" i="10"/>
  <c r="D26" i="10" s="1"/>
  <c r="D21" i="10"/>
  <c r="D22" i="10" s="1"/>
  <c r="D27" i="10" s="1"/>
  <c r="F20" i="10"/>
  <c r="F21" i="10" s="1"/>
  <c r="F22" i="10" s="1"/>
  <c r="F27" i="10" l="1"/>
  <c r="F10" i="11"/>
  <c r="F8" i="11"/>
  <c r="D12" i="11"/>
  <c r="F9" i="11"/>
  <c r="F11" i="11"/>
  <c r="F7" i="11"/>
  <c r="F12" i="11" l="1"/>
  <c r="F14" i="11"/>
  <c r="D15" i="11"/>
  <c r="F13" i="11"/>
  <c r="F21" i="11"/>
  <c r="F18" i="11"/>
  <c r="F19" i="11"/>
  <c r="F20" i="11"/>
  <c r="F17" i="11"/>
  <c r="F16" i="11"/>
  <c r="D22" i="11"/>
  <c r="D23" i="11" s="1"/>
  <c r="F15" i="11" l="1"/>
  <c r="F22" i="11"/>
  <c r="F23" i="11" s="1"/>
  <c r="F25" i="11"/>
  <c r="F26" i="11"/>
  <c r="F24" i="11"/>
  <c r="D27" i="11"/>
  <c r="D28" i="11" s="1"/>
  <c r="F30" i="11"/>
  <c r="F31" i="11"/>
  <c r="D32" i="11"/>
  <c r="D33" i="11" s="1"/>
  <c r="F29" i="11"/>
  <c r="F32" i="11" s="1"/>
  <c r="F33" i="11" s="1"/>
  <c r="F35" i="11"/>
  <c r="F36" i="11" s="1"/>
  <c r="F37" i="11" s="1"/>
  <c r="D36" i="11"/>
  <c r="D37" i="11" s="1"/>
  <c r="D38" i="11" s="1"/>
  <c r="F27" i="11" l="1"/>
  <c r="F28" i="11" s="1"/>
  <c r="F38" i="11"/>
</calcChain>
</file>

<file path=xl/sharedStrings.xml><?xml version="1.0" encoding="utf-8"?>
<sst xmlns="http://schemas.openxmlformats.org/spreadsheetml/2006/main" count="118" uniqueCount="86">
  <si>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</si>
  <si>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</si>
  <si>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</si>
  <si>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</si>
  <si>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</si>
  <si>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</si>
  <si>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</si>
  <si>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</si>
  <si>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</si>
  <si>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</si>
  <si>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</si>
  <si>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</si>
  <si>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</si>
  <si>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</si>
  <si>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</si>
  <si>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</si>
  <si>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</si>
  <si>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</si>
  <si>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</si>
  <si>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</si>
  <si>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</si>
  <si>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</si>
  <si>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</si>
  <si>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</si>
  <si>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</si>
  <si>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</si>
  <si>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</si>
  <si>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</si>
  <si>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</si>
  <si>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</si>
  <si>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</si>
  <si>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</si>
  <si>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</si>
  <si>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</si>
  <si>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</si>
  <si>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</si>
  <si>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</si>
  <si>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</si>
  <si>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</si>
  <si>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</si>
  <si>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</si>
  <si>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</si>
  <si>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</si>
  <si>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</si>
  <si>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</si>
  <si>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</si>
  <si>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</si>
  <si>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 사업비</t>
    <phoneticPr fontId="2" type="noConversion"/>
  </si>
  <si>
    <t>후원금 사업비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</si>
  <si>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</si>
  <si>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</si>
  <si>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</si>
  <si>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</si>
  <si>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</si>
  <si>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</si>
  <si>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</si>
  <si>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</si>
  <si>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</si>
  <si>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</si>
  <si>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</si>
  <si>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정부보조금
반환금</t>
    <phoneticPr fontId="2" type="noConversion"/>
  </si>
  <si>
    <t>퇴직금 및
퇴직적립금</t>
    <phoneticPr fontId="2" type="noConversion"/>
  </si>
  <si>
    <t>법인전입금
사업비</t>
    <phoneticPr fontId="2" type="noConversion"/>
  </si>
  <si>
    <t>증감</t>
    <phoneticPr fontId="2" type="noConversion"/>
  </si>
  <si>
    <t>당해연도
예산액</t>
    <phoneticPr fontId="2" type="noConversion"/>
  </si>
  <si>
    <t>산출기초
(추경내용)</t>
    <phoneticPr fontId="2" type="noConversion"/>
  </si>
  <si>
    <t>법인전입금</t>
    <phoneticPr fontId="2" type="noConversion"/>
  </si>
  <si>
    <t>전년도
예산액</t>
    <phoneticPr fontId="2" type="noConversion"/>
  </si>
  <si>
    <t>지정후원금</t>
    <phoneticPr fontId="2" type="noConversion"/>
  </si>
  <si>
    <t>비지정후원금</t>
    <phoneticPr fontId="2" type="noConversion"/>
  </si>
  <si>
    <t>2023년도 남원시가족센터 세입〮세출명세서</t>
    <phoneticPr fontId="2" type="noConversion"/>
  </si>
  <si>
    <t>운영지원사업 외 14개 사업</t>
    <phoneticPr fontId="2" type="noConversion"/>
  </si>
  <si>
    <t>운영지원사업 외 27개 사업</t>
    <phoneticPr fontId="2" type="noConversion"/>
  </si>
  <si>
    <t>운영지원사업 외 37개 사업</t>
    <phoneticPr fontId="2" type="noConversion"/>
  </si>
  <si>
    <t>2023년도 남원시가족센터 세입〮세출명세서</t>
    <phoneticPr fontId="2" type="noConversion"/>
  </si>
  <si>
    <t>운영지원사업 외 14개 사업</t>
    <phoneticPr fontId="2" type="noConversion"/>
  </si>
  <si>
    <t>운영지원사업 외 15개 사업</t>
    <phoneticPr fontId="2" type="noConversion"/>
  </si>
  <si>
    <t>법인전출금</t>
    <phoneticPr fontId="2" type="noConversion"/>
  </si>
  <si>
    <t>법인전출금</t>
    <phoneticPr fontId="2" type="noConversion"/>
  </si>
  <si>
    <t>운영지원사업 외 6개 사업</t>
    <phoneticPr fontId="2" type="noConversion"/>
  </si>
  <si>
    <t>운영지원사업 외 4개 사업</t>
    <phoneticPr fontId="2" type="noConversion"/>
  </si>
  <si>
    <t>운영지원사업 외 10개 사업</t>
    <phoneticPr fontId="2" type="noConversion"/>
  </si>
  <si>
    <t>운영지원사업 외 9개 사업</t>
    <phoneticPr fontId="2" type="noConversion"/>
  </si>
  <si>
    <t>운영지원사업</t>
    <phoneticPr fontId="2" type="noConversion"/>
  </si>
  <si>
    <t>운영지원사업 외 29개 사업</t>
    <phoneticPr fontId="2" type="noConversion"/>
  </si>
  <si>
    <t>후원금사업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</si>
</sst>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(예상) 지정후원금 &quot;###,###&quot;원 &quot;"/>
    <numFmt numFmtId="180" formatCode="&quot;(예상) 비지정후원금 &quot;###,###&quot;원 &quot;"/>
    <numFmt numFmtId="181" formatCode="&quot;법인전입금 &quot;###,###&quot;원 &quot;"/>
    <numFmt numFmtId="182" formatCode="&quot;(예상) 보조금, 법인전출금 이자수입 &quot;###,###&quot;원 &quot;"/>
    <numFmt numFmtId="183" formatCode="&quot;(예상) 후원금 이자수입 &quot;###,###&quot;원 &quot;"/>
    <numFmt numFmtId="184" formatCode="&quot;법인전입금 전년도이월금 &quot;###,###&quot;원 &quot;"/>
    <numFmt numFmtId="185" formatCode="&quot;후원금 전년도이월금 &quot;###,###&quot;원 &quot;"/>
    <numFmt numFmtId="186" formatCode="&quot;종사자 급여 &quot;###,###&quot;원 &quot;"/>
    <numFmt numFmtId="187" formatCode="&quot;직원회식비, 직원문화체험비 등 &quot;###,###&quot;원 &quot;"/>
    <numFmt numFmtId="188" formatCode="&quot;센터장활동비 &quot;###,###&quot;원 &quot;"/>
    <numFmt numFmtId="198" formatCode="&quot;(예상) 후원금 사업비 &quot;###,###&quot;원 &quot;"/>
    <numFmt numFmtId="200" formatCode="&quot;(예상) 이자수입 &quot;###,###&quot;원 &quot;"/>
    <numFmt numFmtId="201" formatCode="&quot;(예상) &quot;###,###&quot; &quot;"/>
    <numFmt numFmtId="202" formatCode="&quot;공동육아나눔터 리모델링 &quot;###,###&quot;원 &quot;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vertical="center"/>
    </xf>
    <xf numFmtId="177" fontId="17" fillId="0" borderId="6" xfId="1" applyNumberFormat="1" applyFont="1" applyBorder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177" fontId="17" fillId="0" borderId="5" xfId="1" applyNumberFormat="1" applyFont="1" applyBorder="1" applyAlignment="1">
      <alignment horizontal="center" vertical="center"/>
    </xf>
    <xf numFmtId="181" fontId="9" fillId="0" borderId="6" xfId="1" applyNumberFormat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80" fontId="9" fillId="0" borderId="6" xfId="1" applyNumberFormat="1" applyFont="1" applyBorder="1" applyAlignment="1">
      <alignment horizontal="right" vertical="center"/>
    </xf>
    <xf numFmtId="184" fontId="9" fillId="0" borderId="6" xfId="1" applyNumberFormat="1" applyFont="1" applyBorder="1" applyAlignment="1">
      <alignment horizontal="right" vertical="center"/>
    </xf>
    <xf numFmtId="185" fontId="9" fillId="0" borderId="6" xfId="1" applyNumberFormat="1" applyFont="1" applyBorder="1" applyAlignment="1">
      <alignment horizontal="right" vertical="center"/>
    </xf>
    <xf numFmtId="182" fontId="9" fillId="0" borderId="6" xfId="1" applyNumberFormat="1" applyFont="1" applyBorder="1" applyAlignment="1">
      <alignment horizontal="right" vertical="center"/>
    </xf>
    <xf numFmtId="183" fontId="9" fillId="0" borderId="6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87" fontId="9" fillId="0" borderId="6" xfId="1" applyNumberFormat="1" applyFont="1" applyBorder="1" applyAlignment="1">
      <alignment horizontal="right" vertical="center"/>
    </xf>
    <xf numFmtId="188" fontId="9" fillId="0" borderId="6" xfId="1" applyNumberFormat="1" applyFont="1" applyBorder="1" applyAlignment="1">
      <alignment horizontal="right" vertical="center"/>
    </xf>
    <xf numFmtId="198" fontId="9" fillId="0" borderId="6" xfId="1" applyNumberFormat="1" applyFont="1" applyBorder="1" applyAlignment="1">
      <alignment horizontal="right" vertical="center"/>
    </xf>
    <xf numFmtId="200" fontId="9" fillId="0" borderId="6" xfId="1" applyNumberFormat="1" applyFont="1" applyBorder="1" applyAlignment="1">
      <alignment horizontal="right" vertical="center"/>
    </xf>
    <xf numFmtId="177" fontId="18" fillId="0" borderId="6" xfId="1" applyNumberFormat="1" applyFont="1" applyBorder="1" applyAlignment="1">
      <alignment horizontal="right" vertical="center"/>
    </xf>
    <xf numFmtId="201" fontId="16" fillId="0" borderId="5" xfId="1" applyNumberFormat="1" applyFont="1" applyBorder="1">
      <alignment vertical="center"/>
    </xf>
    <xf numFmtId="201" fontId="16" fillId="0" borderId="5" xfId="1" applyNumberFormat="1" applyFont="1" applyBorder="1" applyAlignment="1">
      <alignment vertical="center"/>
    </xf>
    <xf numFmtId="202" fontId="9" fillId="0" borderId="6" xfId="1" applyNumberFormat="1" applyFont="1" applyBorder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13" fillId="0" borderId="5" xfId="1" applyNumberFormat="1" applyFont="1" applyBorder="1" applyAlignment="1">
      <alignment vertical="center" shrinkToFit="1"/>
    </xf>
    <xf numFmtId="186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5" xfId="1" applyNumberFormat="1" applyFont="1" applyBorder="1" applyAlignment="1">
      <alignment horizontal="center" vertical="center"/>
    </xf>
    <xf numFmtId="177" fontId="16" fillId="0" borderId="15" xfId="1" applyNumberFormat="1" applyFont="1" applyBorder="1" applyAlignment="1">
      <alignment vertical="center"/>
    </xf>
    <xf numFmtId="178" fontId="9" fillId="0" borderId="16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41" fontId="19" fillId="2" borderId="11" xfId="1" applyFont="1" applyFill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177" fontId="9" fillId="0" borderId="14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7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177" fontId="16" fillId="0" borderId="18" xfId="1" applyNumberFormat="1" applyFont="1" applyBorder="1" applyAlignment="1">
      <alignment vertical="center"/>
    </xf>
    <xf numFmtId="186" fontId="9" fillId="0" borderId="19" xfId="1" applyNumberFormat="1" applyFont="1" applyBorder="1" applyAlignment="1">
      <alignment horizontal="right" vertical="center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3" zoomScale="85" zoomScaleNormal="85" workbookViewId="0">
      <selection activeCell="E21" sqref="E21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2.625" style="1" customWidth="1"/>
    <col min="7" max="7" width="27.625" style="5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48" t="s">
        <v>70</v>
      </c>
      <c r="B2" s="48"/>
      <c r="C2" s="48"/>
      <c r="D2" s="48"/>
      <c r="E2" s="48"/>
      <c r="F2" s="48"/>
      <c r="G2" s="48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55" t="s">
        <v>45</v>
      </c>
      <c r="B4" s="55"/>
      <c r="C4" s="15"/>
      <c r="D4" s="15"/>
      <c r="E4" s="16"/>
      <c r="F4" s="15"/>
      <c r="G4" s="5" t="s">
        <v>0</v>
      </c>
    </row>
    <row r="5" spans="1:7" s="4" customFormat="1" ht="39.950000000000003" customHeight="1" x14ac:dyDescent="0.3">
      <c r="A5" s="49" t="s">
        <v>1</v>
      </c>
      <c r="B5" s="50"/>
      <c r="C5" s="50"/>
      <c r="D5" s="51" t="s">
        <v>67</v>
      </c>
      <c r="E5" s="51" t="s">
        <v>64</v>
      </c>
      <c r="F5" s="50" t="s">
        <v>63</v>
      </c>
      <c r="G5" s="53" t="s">
        <v>65</v>
      </c>
    </row>
    <row r="6" spans="1:7" s="4" customFormat="1" ht="39.950000000000003" customHeight="1" thickBot="1" x14ac:dyDescent="0.35">
      <c r="A6" s="12" t="s">
        <v>3</v>
      </c>
      <c r="B6" s="35" t="s">
        <v>4</v>
      </c>
      <c r="C6" s="35" t="s">
        <v>5</v>
      </c>
      <c r="D6" s="52"/>
      <c r="E6" s="52"/>
      <c r="F6" s="52"/>
      <c r="G6" s="54"/>
    </row>
    <row r="7" spans="1:7" s="4" customFormat="1" ht="39.950000000000003" customHeight="1" thickTop="1" x14ac:dyDescent="0.3">
      <c r="A7" s="56" t="s">
        <v>50</v>
      </c>
      <c r="B7" s="59" t="s">
        <v>49</v>
      </c>
      <c r="C7" s="40" t="s">
        <v>6</v>
      </c>
      <c r="D7" s="41">
        <v>2058670000</v>
      </c>
      <c r="E7" s="41">
        <v>2388520000</v>
      </c>
      <c r="F7" s="41">
        <f>E7-D7</f>
        <v>329850000</v>
      </c>
      <c r="G7" s="42" t="s">
        <v>71</v>
      </c>
    </row>
    <row r="8" spans="1:7" s="4" customFormat="1" ht="39.950000000000003" customHeight="1" x14ac:dyDescent="0.3">
      <c r="A8" s="57"/>
      <c r="B8" s="60"/>
      <c r="C8" s="38" t="s">
        <v>7</v>
      </c>
      <c r="D8" s="8">
        <v>578971000</v>
      </c>
      <c r="E8" s="8">
        <v>643218000</v>
      </c>
      <c r="F8" s="8">
        <f t="shared" ref="F8:F9" si="0">E8-D8</f>
        <v>64247000</v>
      </c>
      <c r="G8" s="43" t="s">
        <v>72</v>
      </c>
    </row>
    <row r="9" spans="1:7" s="4" customFormat="1" ht="39.950000000000003" customHeight="1" x14ac:dyDescent="0.3">
      <c r="A9" s="57"/>
      <c r="B9" s="60"/>
      <c r="C9" s="38" t="s">
        <v>14</v>
      </c>
      <c r="D9" s="8">
        <v>1556454000</v>
      </c>
      <c r="E9" s="8">
        <v>1741536000</v>
      </c>
      <c r="F9" s="8">
        <f t="shared" si="0"/>
        <v>185082000</v>
      </c>
      <c r="G9" s="43" t="s">
        <v>73</v>
      </c>
    </row>
    <row r="10" spans="1:7" s="4" customFormat="1" ht="39.950000000000003" customHeight="1" x14ac:dyDescent="0.3">
      <c r="A10" s="57"/>
      <c r="B10" s="60"/>
      <c r="C10" s="18" t="s">
        <v>56</v>
      </c>
      <c r="D10" s="10">
        <f>SUM(D7:D9)</f>
        <v>4194095000</v>
      </c>
      <c r="E10" s="10">
        <f>SUM(E7:E9)</f>
        <v>4773274000</v>
      </c>
      <c r="F10" s="10">
        <f>SUM(F7:F9)</f>
        <v>579179000</v>
      </c>
      <c r="G10" s="11"/>
    </row>
    <row r="11" spans="1:7" s="4" customFormat="1" ht="39.950000000000003" customHeight="1" x14ac:dyDescent="0.3">
      <c r="A11" s="57"/>
      <c r="B11" s="58" t="s">
        <v>38</v>
      </c>
      <c r="C11" s="58"/>
      <c r="D11" s="7">
        <f>SUM(D10)</f>
        <v>4194095000</v>
      </c>
      <c r="E11" s="7">
        <f>SUM(E10)</f>
        <v>4773274000</v>
      </c>
      <c r="F11" s="7">
        <f>SUM(F10)</f>
        <v>579179000</v>
      </c>
      <c r="G11" s="11"/>
    </row>
    <row r="12" spans="1:7" s="4" customFormat="1" ht="39.950000000000003" customHeight="1" x14ac:dyDescent="0.3">
      <c r="A12" s="57" t="s">
        <v>9</v>
      </c>
      <c r="B12" s="60" t="s">
        <v>10</v>
      </c>
      <c r="C12" s="38" t="s">
        <v>11</v>
      </c>
      <c r="D12" s="8">
        <v>21700000</v>
      </c>
      <c r="E12" s="8">
        <v>20000000</v>
      </c>
      <c r="F12" s="8">
        <f>E12-D12</f>
        <v>-1700000</v>
      </c>
      <c r="G12" s="19" t="s">
        <v>66</v>
      </c>
    </row>
    <row r="13" spans="1:7" s="4" customFormat="1" ht="39.950000000000003" customHeight="1" x14ac:dyDescent="0.3">
      <c r="A13" s="57"/>
      <c r="B13" s="60"/>
      <c r="C13" s="18" t="s">
        <v>56</v>
      </c>
      <c r="D13" s="10">
        <f t="shared" ref="D13:D14" si="1">SUM(D12)</f>
        <v>21700000</v>
      </c>
      <c r="E13" s="10">
        <f>SUM(E12)</f>
        <v>20000000</v>
      </c>
      <c r="F13" s="10">
        <f t="shared" ref="F13" si="2">SUM(F12)</f>
        <v>-1700000</v>
      </c>
      <c r="G13" s="11"/>
    </row>
    <row r="14" spans="1:7" s="4" customFormat="1" ht="39.950000000000003" customHeight="1" x14ac:dyDescent="0.3">
      <c r="A14" s="57"/>
      <c r="B14" s="58" t="s">
        <v>38</v>
      </c>
      <c r="C14" s="58"/>
      <c r="D14" s="7">
        <f t="shared" si="1"/>
        <v>21700000</v>
      </c>
      <c r="E14" s="7">
        <f t="shared" ref="E14" si="3">SUM(E13)</f>
        <v>20000000</v>
      </c>
      <c r="F14" s="7">
        <f t="shared" ref="F14" si="4">SUM(F13)</f>
        <v>-1700000</v>
      </c>
      <c r="G14" s="11"/>
    </row>
    <row r="15" spans="1:7" s="4" customFormat="1" ht="39.950000000000003" customHeight="1" x14ac:dyDescent="0.3">
      <c r="A15" s="61" t="s">
        <v>51</v>
      </c>
      <c r="B15" s="62" t="s">
        <v>52</v>
      </c>
      <c r="C15" s="38" t="s">
        <v>12</v>
      </c>
      <c r="D15" s="32">
        <v>10000000</v>
      </c>
      <c r="E15" s="32">
        <v>10000000</v>
      </c>
      <c r="F15" s="8">
        <f t="shared" ref="F15:F16" si="5">E15-D15</f>
        <v>0</v>
      </c>
      <c r="G15" s="20" t="s">
        <v>68</v>
      </c>
    </row>
    <row r="16" spans="1:7" s="4" customFormat="1" ht="39.950000000000003" customHeight="1" x14ac:dyDescent="0.3">
      <c r="A16" s="57"/>
      <c r="B16" s="60"/>
      <c r="C16" s="38" t="s">
        <v>13</v>
      </c>
      <c r="D16" s="32">
        <v>4200000</v>
      </c>
      <c r="E16" s="32">
        <v>4200000</v>
      </c>
      <c r="F16" s="8">
        <f t="shared" si="5"/>
        <v>0</v>
      </c>
      <c r="G16" s="21" t="s">
        <v>69</v>
      </c>
    </row>
    <row r="17" spans="1:7" s="4" customFormat="1" ht="39.950000000000003" customHeight="1" x14ac:dyDescent="0.3">
      <c r="A17" s="57"/>
      <c r="B17" s="60"/>
      <c r="C17" s="18" t="s">
        <v>56</v>
      </c>
      <c r="D17" s="10">
        <f>SUM(D15:D16)</f>
        <v>14200000</v>
      </c>
      <c r="E17" s="10">
        <f>SUM(E15:E16)</f>
        <v>14200000</v>
      </c>
      <c r="F17" s="10">
        <f>SUM(F15:F16)</f>
        <v>0</v>
      </c>
      <c r="G17" s="11"/>
    </row>
    <row r="18" spans="1:7" s="4" customFormat="1" ht="39.950000000000003" customHeight="1" x14ac:dyDescent="0.3">
      <c r="A18" s="57"/>
      <c r="B18" s="58" t="s">
        <v>38</v>
      </c>
      <c r="C18" s="58"/>
      <c r="D18" s="7">
        <f>SUM(D17)</f>
        <v>14200000</v>
      </c>
      <c r="E18" s="7">
        <f>SUM(E17)</f>
        <v>14200000</v>
      </c>
      <c r="F18" s="7">
        <f>SUM(F17)</f>
        <v>0</v>
      </c>
      <c r="G18" s="11"/>
    </row>
    <row r="19" spans="1:7" s="4" customFormat="1" ht="39.950000000000003" customHeight="1" x14ac:dyDescent="0.3">
      <c r="A19" s="65" t="s">
        <v>2</v>
      </c>
      <c r="B19" s="66" t="s">
        <v>2</v>
      </c>
      <c r="C19" s="39" t="s">
        <v>41</v>
      </c>
      <c r="D19" s="8">
        <v>0</v>
      </c>
      <c r="E19" s="8">
        <v>0</v>
      </c>
      <c r="F19" s="8">
        <f t="shared" ref="F19:F20" si="6">E19-D19</f>
        <v>0</v>
      </c>
      <c r="G19" s="22"/>
    </row>
    <row r="20" spans="1:7" s="4" customFormat="1" ht="39.950000000000003" customHeight="1" x14ac:dyDescent="0.3">
      <c r="A20" s="65"/>
      <c r="B20" s="66"/>
      <c r="C20" s="39" t="s">
        <v>42</v>
      </c>
      <c r="D20" s="8">
        <v>1483301</v>
      </c>
      <c r="E20" s="33">
        <v>1807383</v>
      </c>
      <c r="F20" s="8">
        <f t="shared" si="6"/>
        <v>324082</v>
      </c>
      <c r="G20" s="23"/>
    </row>
    <row r="21" spans="1:7" s="4" customFormat="1" ht="39.950000000000003" customHeight="1" x14ac:dyDescent="0.3">
      <c r="A21" s="65"/>
      <c r="B21" s="66"/>
      <c r="C21" s="18" t="s">
        <v>56</v>
      </c>
      <c r="D21" s="10">
        <f>SUM(D19:D20)</f>
        <v>1483301</v>
      </c>
      <c r="E21" s="10">
        <f>SUM(E19:E20)</f>
        <v>1807383</v>
      </c>
      <c r="F21" s="10">
        <f>SUM(F19:F20)</f>
        <v>324082</v>
      </c>
      <c r="G21" s="11"/>
    </row>
    <row r="22" spans="1:7" s="4" customFormat="1" ht="39.950000000000003" customHeight="1" x14ac:dyDescent="0.3">
      <c r="A22" s="65"/>
      <c r="B22" s="58" t="s">
        <v>38</v>
      </c>
      <c r="C22" s="58"/>
      <c r="D22" s="7">
        <f>SUM(D21)</f>
        <v>1483301</v>
      </c>
      <c r="E22" s="7">
        <f>SUM(E21)</f>
        <v>1807383</v>
      </c>
      <c r="F22" s="7">
        <f>SUM(F21)</f>
        <v>324082</v>
      </c>
      <c r="G22" s="11"/>
    </row>
    <row r="23" spans="1:7" s="4" customFormat="1" ht="39.950000000000003" customHeight="1" x14ac:dyDescent="0.3">
      <c r="A23" s="65" t="s">
        <v>8</v>
      </c>
      <c r="B23" s="66" t="s">
        <v>8</v>
      </c>
      <c r="C23" s="39" t="s">
        <v>43</v>
      </c>
      <c r="D23" s="32">
        <v>150000</v>
      </c>
      <c r="E23" s="32">
        <v>160000</v>
      </c>
      <c r="F23" s="8">
        <f>E23-D23</f>
        <v>10000</v>
      </c>
      <c r="G23" s="24"/>
    </row>
    <row r="24" spans="1:7" s="4" customFormat="1" ht="39.950000000000003" customHeight="1" x14ac:dyDescent="0.3">
      <c r="A24" s="65"/>
      <c r="B24" s="66"/>
      <c r="C24" s="39" t="s">
        <v>44</v>
      </c>
      <c r="D24" s="32">
        <v>1200</v>
      </c>
      <c r="E24" s="32">
        <v>1200</v>
      </c>
      <c r="F24" s="8">
        <f>E24-D24</f>
        <v>0</v>
      </c>
      <c r="G24" s="25"/>
    </row>
    <row r="25" spans="1:7" s="4" customFormat="1" ht="39.950000000000003" customHeight="1" x14ac:dyDescent="0.3">
      <c r="A25" s="65"/>
      <c r="B25" s="66"/>
      <c r="C25" s="18" t="s">
        <v>56</v>
      </c>
      <c r="D25" s="10">
        <f>SUM(D23:D24)</f>
        <v>151200</v>
      </c>
      <c r="E25" s="10">
        <f>SUM(E23:E24)</f>
        <v>161200</v>
      </c>
      <c r="F25" s="10">
        <f>SUM(F23:F24)</f>
        <v>10000</v>
      </c>
      <c r="G25" s="11"/>
    </row>
    <row r="26" spans="1:7" s="4" customFormat="1" ht="39.950000000000003" customHeight="1" x14ac:dyDescent="0.3">
      <c r="A26" s="65"/>
      <c r="B26" s="58" t="s">
        <v>38</v>
      </c>
      <c r="C26" s="58"/>
      <c r="D26" s="7">
        <f>SUM(D25)</f>
        <v>151200</v>
      </c>
      <c r="E26" s="7">
        <f>SUM(E25)</f>
        <v>161200</v>
      </c>
      <c r="F26" s="7">
        <f>SUM(F25)</f>
        <v>10000</v>
      </c>
      <c r="G26" s="11"/>
    </row>
    <row r="27" spans="1:7" s="4" customFormat="1" ht="50.1" customHeight="1" thickBot="1" x14ac:dyDescent="0.35">
      <c r="A27" s="63" t="s">
        <v>39</v>
      </c>
      <c r="B27" s="64"/>
      <c r="C27" s="64"/>
      <c r="D27" s="14">
        <f>SUM(D11,D14,D18,D22,D26)</f>
        <v>4231629501</v>
      </c>
      <c r="E27" s="14">
        <f>SUM(E11,E14,E18,E22,E26)</f>
        <v>4809442583</v>
      </c>
      <c r="F27" s="14">
        <f>SUM(F11,F14,F18,F22,F26)</f>
        <v>577813082</v>
      </c>
      <c r="G27" s="26"/>
    </row>
  </sheetData>
  <autoFilter ref="A6:G27"/>
  <mergeCells count="23">
    <mergeCell ref="A15:A18"/>
    <mergeCell ref="B18:C18"/>
    <mergeCell ref="B12:B13"/>
    <mergeCell ref="B15:B17"/>
    <mergeCell ref="A27:C27"/>
    <mergeCell ref="A19:A22"/>
    <mergeCell ref="B22:C22"/>
    <mergeCell ref="A23:A26"/>
    <mergeCell ref="B26:C26"/>
    <mergeCell ref="B19:B21"/>
    <mergeCell ref="B23:B25"/>
    <mergeCell ref="A7:A11"/>
    <mergeCell ref="B11:C11"/>
    <mergeCell ref="B7:B10"/>
    <mergeCell ref="A12:A14"/>
    <mergeCell ref="B14:C14"/>
    <mergeCell ref="A2:G2"/>
    <mergeCell ref="A5:C5"/>
    <mergeCell ref="D5:D6"/>
    <mergeCell ref="E5:E6"/>
    <mergeCell ref="G5:G6"/>
    <mergeCell ref="A4:B4"/>
    <mergeCell ref="F5:F6"/>
  </mergeCells>
  <phoneticPr fontId="2" type="noConversion"/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31" zoomScale="85" zoomScaleNormal="85" zoomScaleSheetLayoutView="85" workbookViewId="0">
      <selection activeCell="D40" sqref="D40:F40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2.625" style="1" customWidth="1"/>
    <col min="7" max="7" width="27.625" style="5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48" t="s">
        <v>74</v>
      </c>
      <c r="B2" s="48"/>
      <c r="C2" s="48"/>
      <c r="D2" s="48"/>
      <c r="E2" s="48"/>
      <c r="F2" s="48"/>
      <c r="G2" s="48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55" t="s">
        <v>46</v>
      </c>
      <c r="B4" s="55"/>
      <c r="C4" s="15"/>
      <c r="D4" s="15"/>
      <c r="E4" s="17"/>
      <c r="F4" s="15"/>
      <c r="G4" s="5" t="s">
        <v>0</v>
      </c>
    </row>
    <row r="5" spans="1:7" s="4" customFormat="1" ht="39.950000000000003" customHeight="1" x14ac:dyDescent="0.3">
      <c r="A5" s="49" t="s">
        <v>1</v>
      </c>
      <c r="B5" s="50"/>
      <c r="C5" s="50"/>
      <c r="D5" s="51" t="s">
        <v>67</v>
      </c>
      <c r="E5" s="51" t="s">
        <v>64</v>
      </c>
      <c r="F5" s="50" t="s">
        <v>63</v>
      </c>
      <c r="G5" s="53" t="s">
        <v>65</v>
      </c>
    </row>
    <row r="6" spans="1:7" s="4" customFormat="1" ht="39.950000000000003" customHeight="1" thickBot="1" x14ac:dyDescent="0.35">
      <c r="A6" s="12" t="s">
        <v>3</v>
      </c>
      <c r="B6" s="46" t="s">
        <v>4</v>
      </c>
      <c r="C6" s="46" t="s">
        <v>5</v>
      </c>
      <c r="D6" s="52"/>
      <c r="E6" s="52"/>
      <c r="F6" s="52"/>
      <c r="G6" s="54"/>
    </row>
    <row r="7" spans="1:7" s="4" customFormat="1" ht="29.1" customHeight="1" thickTop="1" x14ac:dyDescent="0.3">
      <c r="A7" s="70" t="s">
        <v>15</v>
      </c>
      <c r="B7" s="71" t="s">
        <v>16</v>
      </c>
      <c r="C7" s="72" t="s">
        <v>17</v>
      </c>
      <c r="D7" s="73">
        <v>860913310</v>
      </c>
      <c r="E7" s="73">
        <v>980459830</v>
      </c>
      <c r="F7" s="73">
        <f>E7-D7</f>
        <v>119546520</v>
      </c>
      <c r="G7" s="74" t="s">
        <v>75</v>
      </c>
    </row>
    <row r="8" spans="1:7" s="4" customFormat="1" ht="29.1" customHeight="1" x14ac:dyDescent="0.3">
      <c r="A8" s="57"/>
      <c r="B8" s="60"/>
      <c r="C8" s="44" t="s">
        <v>18</v>
      </c>
      <c r="D8" s="8">
        <v>211846660</v>
      </c>
      <c r="E8" s="8">
        <v>221843890</v>
      </c>
      <c r="F8" s="8">
        <f t="shared" ref="F8:F21" si="0">E8-D8</f>
        <v>9997230</v>
      </c>
      <c r="G8" s="37" t="s">
        <v>76</v>
      </c>
    </row>
    <row r="9" spans="1:7" s="4" customFormat="1" ht="29.1" customHeight="1" x14ac:dyDescent="0.3">
      <c r="A9" s="57"/>
      <c r="B9" s="60"/>
      <c r="C9" s="45" t="s">
        <v>61</v>
      </c>
      <c r="D9" s="8">
        <v>68198230</v>
      </c>
      <c r="E9" s="8">
        <v>78031980</v>
      </c>
      <c r="F9" s="8">
        <f t="shared" si="0"/>
        <v>9833750</v>
      </c>
      <c r="G9" s="37" t="s">
        <v>75</v>
      </c>
    </row>
    <row r="10" spans="1:7" s="4" customFormat="1" ht="29.1" customHeight="1" x14ac:dyDescent="0.3">
      <c r="A10" s="57"/>
      <c r="B10" s="60"/>
      <c r="C10" s="44" t="s">
        <v>19</v>
      </c>
      <c r="D10" s="8">
        <v>97186000</v>
      </c>
      <c r="E10" s="8">
        <v>110242300</v>
      </c>
      <c r="F10" s="8">
        <f t="shared" si="0"/>
        <v>13056300</v>
      </c>
      <c r="G10" s="37" t="s">
        <v>75</v>
      </c>
    </row>
    <row r="11" spans="1:7" s="4" customFormat="1" ht="29.1" customHeight="1" x14ac:dyDescent="0.3">
      <c r="A11" s="57"/>
      <c r="B11" s="60"/>
      <c r="C11" s="44" t="s">
        <v>20</v>
      </c>
      <c r="D11" s="8">
        <v>5800000</v>
      </c>
      <c r="E11" s="8">
        <v>5000000</v>
      </c>
      <c r="F11" s="8">
        <f t="shared" si="0"/>
        <v>-800000</v>
      </c>
      <c r="G11" s="27" t="s">
        <v>77</v>
      </c>
    </row>
    <row r="12" spans="1:7" s="4" customFormat="1" ht="29.1" customHeight="1" x14ac:dyDescent="0.3">
      <c r="A12" s="57"/>
      <c r="B12" s="60"/>
      <c r="C12" s="18" t="s">
        <v>57</v>
      </c>
      <c r="D12" s="10">
        <f t="shared" ref="D12" si="1">SUM(D7:D11)</f>
        <v>1243944200</v>
      </c>
      <c r="E12" s="10">
        <f t="shared" ref="E12" si="2">SUM(E7:E11)</f>
        <v>1395578000</v>
      </c>
      <c r="F12" s="10">
        <f>SUM(F7:F11)</f>
        <v>151633800</v>
      </c>
      <c r="G12" s="11"/>
    </row>
    <row r="13" spans="1:7" s="4" customFormat="1" ht="29.1" customHeight="1" x14ac:dyDescent="0.3">
      <c r="A13" s="57"/>
      <c r="B13" s="62" t="s">
        <v>53</v>
      </c>
      <c r="C13" s="44" t="s">
        <v>21</v>
      </c>
      <c r="D13" s="8">
        <v>5100000</v>
      </c>
      <c r="E13" s="8">
        <v>3000000</v>
      </c>
      <c r="F13" s="8">
        <f t="shared" si="0"/>
        <v>-2100000</v>
      </c>
      <c r="G13" s="28" t="s">
        <v>78</v>
      </c>
    </row>
    <row r="14" spans="1:7" s="4" customFormat="1" ht="29.1" customHeight="1" x14ac:dyDescent="0.3">
      <c r="A14" s="57"/>
      <c r="B14" s="60"/>
      <c r="C14" s="44" t="s">
        <v>22</v>
      </c>
      <c r="D14" s="8">
        <v>3673530</v>
      </c>
      <c r="E14" s="8">
        <v>3408000</v>
      </c>
      <c r="F14" s="8">
        <f t="shared" si="0"/>
        <v>-265530</v>
      </c>
      <c r="G14" s="37" t="s">
        <v>79</v>
      </c>
    </row>
    <row r="15" spans="1:7" s="4" customFormat="1" ht="29.1" customHeight="1" x14ac:dyDescent="0.3">
      <c r="A15" s="57"/>
      <c r="B15" s="60"/>
      <c r="C15" s="18" t="s">
        <v>58</v>
      </c>
      <c r="D15" s="10">
        <f t="shared" ref="D15" si="3">SUM(D13:D14)</f>
        <v>8773530</v>
      </c>
      <c r="E15" s="10">
        <f t="shared" ref="E15" si="4">SUM(E13:E14)</f>
        <v>6408000</v>
      </c>
      <c r="F15" s="10">
        <f>SUM(F13:F14)</f>
        <v>-2365530</v>
      </c>
      <c r="G15" s="11"/>
    </row>
    <row r="16" spans="1:7" s="4" customFormat="1" ht="29.1" customHeight="1" x14ac:dyDescent="0.3">
      <c r="A16" s="57"/>
      <c r="B16" s="60" t="s">
        <v>23</v>
      </c>
      <c r="C16" s="44" t="s">
        <v>24</v>
      </c>
      <c r="D16" s="8">
        <v>4541950</v>
      </c>
      <c r="E16" s="8">
        <v>5600000</v>
      </c>
      <c r="F16" s="8">
        <f t="shared" si="0"/>
        <v>1058050</v>
      </c>
      <c r="G16" s="37" t="s">
        <v>80</v>
      </c>
    </row>
    <row r="17" spans="1:7" s="4" customFormat="1" ht="29.1" customHeight="1" x14ac:dyDescent="0.3">
      <c r="A17" s="57"/>
      <c r="B17" s="60"/>
      <c r="C17" s="44" t="s">
        <v>25</v>
      </c>
      <c r="D17" s="8">
        <v>41007040</v>
      </c>
      <c r="E17" s="8">
        <v>29302000</v>
      </c>
      <c r="F17" s="8">
        <f t="shared" si="0"/>
        <v>-11705040</v>
      </c>
      <c r="G17" s="37" t="s">
        <v>81</v>
      </c>
    </row>
    <row r="18" spans="1:7" s="4" customFormat="1" ht="29.1" customHeight="1" x14ac:dyDescent="0.3">
      <c r="A18" s="57"/>
      <c r="B18" s="60"/>
      <c r="C18" s="44" t="s">
        <v>26</v>
      </c>
      <c r="D18" s="8">
        <v>21738940</v>
      </c>
      <c r="E18" s="8">
        <v>25544000</v>
      </c>
      <c r="F18" s="8">
        <f t="shared" si="0"/>
        <v>3805060</v>
      </c>
      <c r="G18" s="37" t="s">
        <v>81</v>
      </c>
    </row>
    <row r="19" spans="1:7" s="4" customFormat="1" ht="29.1" customHeight="1" x14ac:dyDescent="0.3">
      <c r="A19" s="57"/>
      <c r="B19" s="60"/>
      <c r="C19" s="44" t="s">
        <v>27</v>
      </c>
      <c r="D19" s="8">
        <v>11650520</v>
      </c>
      <c r="E19" s="8">
        <v>5930000</v>
      </c>
      <c r="F19" s="8">
        <f t="shared" si="0"/>
        <v>-5720520</v>
      </c>
      <c r="G19" s="37" t="s">
        <v>82</v>
      </c>
    </row>
    <row r="20" spans="1:7" s="4" customFormat="1" ht="29.1" customHeight="1" x14ac:dyDescent="0.3">
      <c r="A20" s="57"/>
      <c r="B20" s="60"/>
      <c r="C20" s="44" t="s">
        <v>28</v>
      </c>
      <c r="D20" s="8">
        <v>1260000</v>
      </c>
      <c r="E20" s="8">
        <v>2000000</v>
      </c>
      <c r="F20" s="8">
        <f t="shared" si="0"/>
        <v>740000</v>
      </c>
      <c r="G20" s="37" t="s">
        <v>83</v>
      </c>
    </row>
    <row r="21" spans="1:7" s="4" customFormat="1" ht="29.1" customHeight="1" x14ac:dyDescent="0.3">
      <c r="A21" s="57"/>
      <c r="B21" s="60"/>
      <c r="C21" s="44" t="s">
        <v>29</v>
      </c>
      <c r="D21" s="8">
        <v>5202550</v>
      </c>
      <c r="E21" s="8">
        <v>19290000</v>
      </c>
      <c r="F21" s="8">
        <f t="shared" si="0"/>
        <v>14087450</v>
      </c>
      <c r="G21" s="37" t="s">
        <v>81</v>
      </c>
    </row>
    <row r="22" spans="1:7" s="4" customFormat="1" ht="29.1" customHeight="1" x14ac:dyDescent="0.3">
      <c r="A22" s="57"/>
      <c r="B22" s="60"/>
      <c r="C22" s="18" t="s">
        <v>59</v>
      </c>
      <c r="D22" s="10">
        <f>SUM(D16:D21)</f>
        <v>85401000</v>
      </c>
      <c r="E22" s="10">
        <f>SUM(E16:E21)</f>
        <v>87666000</v>
      </c>
      <c r="F22" s="10">
        <f>SUM(F16:F21)</f>
        <v>2265000</v>
      </c>
      <c r="G22" s="11"/>
    </row>
    <row r="23" spans="1:7" s="4" customFormat="1" ht="29.1" customHeight="1" x14ac:dyDescent="0.3">
      <c r="A23" s="57"/>
      <c r="B23" s="58" t="s">
        <v>37</v>
      </c>
      <c r="C23" s="58"/>
      <c r="D23" s="7">
        <f t="shared" ref="D23" si="5">SUM(D22,D15,D12)</f>
        <v>1338118730</v>
      </c>
      <c r="E23" s="7">
        <f t="shared" ref="E23" si="6">SUM(E22,E15,E12)</f>
        <v>1489652000</v>
      </c>
      <c r="F23" s="36">
        <f>SUM(F22,F15,F12)</f>
        <v>151533270</v>
      </c>
      <c r="G23" s="11"/>
    </row>
    <row r="24" spans="1:7" s="4" customFormat="1" ht="29.1" customHeight="1" x14ac:dyDescent="0.3">
      <c r="A24" s="67" t="s">
        <v>54</v>
      </c>
      <c r="B24" s="66" t="s">
        <v>30</v>
      </c>
      <c r="C24" s="44" t="s">
        <v>31</v>
      </c>
      <c r="D24" s="8">
        <v>0</v>
      </c>
      <c r="E24" s="8"/>
      <c r="F24" s="8">
        <f t="shared" ref="F24:F26" si="7">E24-D24</f>
        <v>0</v>
      </c>
      <c r="G24" s="34"/>
    </row>
    <row r="25" spans="1:7" s="4" customFormat="1" ht="29.1" customHeight="1" x14ac:dyDescent="0.3">
      <c r="A25" s="65"/>
      <c r="B25" s="66"/>
      <c r="C25" s="44" t="s">
        <v>32</v>
      </c>
      <c r="D25" s="8">
        <v>3277800</v>
      </c>
      <c r="E25" s="8">
        <v>3000000</v>
      </c>
      <c r="F25" s="8">
        <f t="shared" si="7"/>
        <v>-277800</v>
      </c>
      <c r="G25" s="37" t="s">
        <v>81</v>
      </c>
    </row>
    <row r="26" spans="1:7" s="4" customFormat="1" ht="29.1" customHeight="1" x14ac:dyDescent="0.3">
      <c r="A26" s="65"/>
      <c r="B26" s="66"/>
      <c r="C26" s="44" t="s">
        <v>33</v>
      </c>
      <c r="D26" s="8">
        <v>0</v>
      </c>
      <c r="E26" s="8"/>
      <c r="F26" s="8">
        <f t="shared" si="7"/>
        <v>0</v>
      </c>
      <c r="G26" s="9"/>
    </row>
    <row r="27" spans="1:7" s="4" customFormat="1" ht="29.1" customHeight="1" x14ac:dyDescent="0.3">
      <c r="A27" s="65"/>
      <c r="B27" s="66"/>
      <c r="C27" s="18" t="s">
        <v>59</v>
      </c>
      <c r="D27" s="10">
        <f>SUM(D24:D26)</f>
        <v>3277800</v>
      </c>
      <c r="E27" s="10">
        <f>SUM(E24:E26)</f>
        <v>3000000</v>
      </c>
      <c r="F27" s="10">
        <f>SUM(F24:F26)</f>
        <v>-277800</v>
      </c>
      <c r="G27" s="11"/>
    </row>
    <row r="28" spans="1:7" s="4" customFormat="1" ht="29.1" customHeight="1" x14ac:dyDescent="0.3">
      <c r="A28" s="65"/>
      <c r="B28" s="58" t="s">
        <v>37</v>
      </c>
      <c r="C28" s="58"/>
      <c r="D28" s="7">
        <f>SUM(D27)</f>
        <v>3277800</v>
      </c>
      <c r="E28" s="7">
        <f>SUM(E27)</f>
        <v>3000000</v>
      </c>
      <c r="F28" s="7">
        <f>SUM(F27)</f>
        <v>-277800</v>
      </c>
      <c r="G28" s="11"/>
    </row>
    <row r="29" spans="1:7" s="4" customFormat="1" ht="29.1" customHeight="1" x14ac:dyDescent="0.3">
      <c r="A29" s="65" t="s">
        <v>34</v>
      </c>
      <c r="B29" s="66" t="s">
        <v>35</v>
      </c>
      <c r="C29" s="47" t="s">
        <v>47</v>
      </c>
      <c r="D29" s="8">
        <v>2867498470</v>
      </c>
      <c r="E29" s="8">
        <v>3291622000</v>
      </c>
      <c r="F29" s="8">
        <f t="shared" ref="F29:F31" si="8">E29-D29</f>
        <v>424123530</v>
      </c>
      <c r="G29" s="37" t="s">
        <v>84</v>
      </c>
    </row>
    <row r="30" spans="1:7" s="4" customFormat="1" ht="29.1" customHeight="1" x14ac:dyDescent="0.3">
      <c r="A30" s="65"/>
      <c r="B30" s="66"/>
      <c r="C30" s="47" t="s">
        <v>62</v>
      </c>
      <c r="D30" s="8">
        <v>6900000</v>
      </c>
      <c r="E30" s="8">
        <v>9000000</v>
      </c>
      <c r="F30" s="8">
        <f t="shared" si="8"/>
        <v>2100000</v>
      </c>
      <c r="G30" s="27" t="s">
        <v>77</v>
      </c>
    </row>
    <row r="31" spans="1:7" s="4" customFormat="1" ht="29.1" customHeight="1" x14ac:dyDescent="0.3">
      <c r="A31" s="65"/>
      <c r="B31" s="66"/>
      <c r="C31" s="47" t="s">
        <v>48</v>
      </c>
      <c r="D31" s="33">
        <v>15684501</v>
      </c>
      <c r="E31" s="33">
        <f>SUM(세입명세서!E20,세입명세서!E15:E16,세입명세서!E24)</f>
        <v>16008583</v>
      </c>
      <c r="F31" s="8">
        <f t="shared" si="8"/>
        <v>324082</v>
      </c>
      <c r="G31" s="29" t="s">
        <v>85</v>
      </c>
    </row>
    <row r="32" spans="1:7" s="4" customFormat="1" ht="29.1" customHeight="1" x14ac:dyDescent="0.3">
      <c r="A32" s="65"/>
      <c r="B32" s="66"/>
      <c r="C32" s="18" t="s">
        <v>59</v>
      </c>
      <c r="D32" s="10">
        <f>SUM(D29:D31)</f>
        <v>2890082971</v>
      </c>
      <c r="E32" s="10">
        <f>SUM(E29:E31)</f>
        <v>3316630583</v>
      </c>
      <c r="F32" s="10">
        <f>SUM(F29:F31)</f>
        <v>426547612</v>
      </c>
      <c r="G32" s="31"/>
    </row>
    <row r="33" spans="1:7" s="4" customFormat="1" ht="29.1" customHeight="1" x14ac:dyDescent="0.3">
      <c r="A33" s="65"/>
      <c r="B33" s="68" t="s">
        <v>37</v>
      </c>
      <c r="C33" s="68"/>
      <c r="D33" s="7">
        <f>SUM(D32)</f>
        <v>2890082971</v>
      </c>
      <c r="E33" s="7">
        <f>SUM(E32)</f>
        <v>3316630583</v>
      </c>
      <c r="F33" s="7">
        <f>SUM(F32)</f>
        <v>426547612</v>
      </c>
      <c r="G33" s="31"/>
    </row>
    <row r="34" spans="1:7" s="4" customFormat="1" ht="29.1" customHeight="1" x14ac:dyDescent="0.3">
      <c r="A34" s="67" t="s">
        <v>55</v>
      </c>
      <c r="B34" s="69" t="s">
        <v>40</v>
      </c>
      <c r="C34" s="47" t="s">
        <v>60</v>
      </c>
      <c r="D34" s="8">
        <v>0</v>
      </c>
      <c r="E34" s="8">
        <v>0</v>
      </c>
      <c r="F34" s="8">
        <f t="shared" ref="F34:F35" si="9">E34-D34</f>
        <v>0</v>
      </c>
      <c r="G34" s="9"/>
    </row>
    <row r="35" spans="1:7" s="4" customFormat="1" ht="29.1" customHeight="1" x14ac:dyDescent="0.3">
      <c r="A35" s="65"/>
      <c r="B35" s="69"/>
      <c r="C35" s="47" t="s">
        <v>36</v>
      </c>
      <c r="D35" s="33">
        <v>150000</v>
      </c>
      <c r="E35" s="33">
        <v>160000</v>
      </c>
      <c r="F35" s="8">
        <f t="shared" si="9"/>
        <v>10000</v>
      </c>
      <c r="G35" s="30"/>
    </row>
    <row r="36" spans="1:7" s="4" customFormat="1" ht="29.1" customHeight="1" x14ac:dyDescent="0.3">
      <c r="A36" s="65"/>
      <c r="B36" s="69"/>
      <c r="C36" s="18" t="s">
        <v>59</v>
      </c>
      <c r="D36" s="10">
        <f>SUM(D34:D35)</f>
        <v>150000</v>
      </c>
      <c r="E36" s="10">
        <f>SUM(E34:E35)</f>
        <v>160000</v>
      </c>
      <c r="F36" s="10">
        <f>SUM(F34:F35)</f>
        <v>10000</v>
      </c>
      <c r="G36" s="11"/>
    </row>
    <row r="37" spans="1:7" s="4" customFormat="1" ht="29.1" customHeight="1" x14ac:dyDescent="0.3">
      <c r="A37" s="65"/>
      <c r="B37" s="58" t="s">
        <v>37</v>
      </c>
      <c r="C37" s="58"/>
      <c r="D37" s="7">
        <f>SUM(D36)</f>
        <v>150000</v>
      </c>
      <c r="E37" s="7">
        <f>SUM(E36)</f>
        <v>160000</v>
      </c>
      <c r="F37" s="7">
        <f>SUM(F36)</f>
        <v>10000</v>
      </c>
      <c r="G37" s="11"/>
    </row>
    <row r="38" spans="1:7" s="13" customFormat="1" ht="39.950000000000003" customHeight="1" thickBot="1" x14ac:dyDescent="0.35">
      <c r="A38" s="63" t="s">
        <v>39</v>
      </c>
      <c r="B38" s="64"/>
      <c r="C38" s="64"/>
      <c r="D38" s="14">
        <f>SUM(D37,D33,D28,D23)</f>
        <v>4231629501</v>
      </c>
      <c r="E38" s="14">
        <f>SUM(E37,E33,E28,E23)</f>
        <v>4809442583</v>
      </c>
      <c r="F38" s="14">
        <f>SUM(F37,F33,F28,F23)</f>
        <v>577813082</v>
      </c>
      <c r="G38" s="26"/>
    </row>
    <row r="40" spans="1:7" ht="30" customHeight="1" x14ac:dyDescent="0.3">
      <c r="G40" s="1"/>
    </row>
    <row r="42" spans="1:7" ht="30" customHeight="1" x14ac:dyDescent="0.3">
      <c r="G42" s="1"/>
    </row>
    <row r="43" spans="1:7" ht="30" customHeight="1" x14ac:dyDescent="0.3">
      <c r="G43" s="1"/>
    </row>
    <row r="44" spans="1:7" ht="30" customHeight="1" x14ac:dyDescent="0.3">
      <c r="G44" s="1"/>
    </row>
  </sheetData>
  <autoFilter ref="A6:G38"/>
  <mergeCells count="22">
    <mergeCell ref="A38:C38"/>
    <mergeCell ref="A4:B4"/>
    <mergeCell ref="A2:G2"/>
    <mergeCell ref="A5:C5"/>
    <mergeCell ref="D5:D6"/>
    <mergeCell ref="G5:G6"/>
    <mergeCell ref="B23:C23"/>
    <mergeCell ref="A7:A23"/>
    <mergeCell ref="B7:B12"/>
    <mergeCell ref="B13:B15"/>
    <mergeCell ref="B16:B22"/>
    <mergeCell ref="B37:C37"/>
    <mergeCell ref="A24:A28"/>
    <mergeCell ref="B33:C33"/>
    <mergeCell ref="A34:A37"/>
    <mergeCell ref="B34:B36"/>
    <mergeCell ref="A29:A33"/>
    <mergeCell ref="E5:E6"/>
    <mergeCell ref="F5:F6"/>
    <mergeCell ref="B24:B27"/>
    <mergeCell ref="B28:C28"/>
    <mergeCell ref="B29:B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2021-12-22T05:37:51Z</cp:lastPrinted>
  <dcterms:created xsi:type="dcterms:W3CDTF">2017-12-28T02:48:06Z</dcterms:created>
  <dcterms:modified xsi:type="dcterms:W3CDTF">2022-12-23T03:43:25Z</dcterms:modified>
</cp:coreProperties>
</file>