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7FC0833-D13F-4A51-9DC7-396FE81C0B7B}" xr6:coauthVersionLast="46" xr6:coauthVersionMax="46" xr10:uidLastSave="{00000000-0000-0000-0000-000000000000}"/>
  <bookViews>
    <workbookView xWindow="-120" yWindow="-120" windowWidth="29040" windowHeight="15840" xr2:uid="{A9EED1DC-1F3B-4321-830E-54B1FBBBC42E}"/>
  </bookViews>
  <sheets>
    <sheet name="세입세출총괄" sheetId="2" r:id="rId1"/>
  </sheets>
  <externalReferences>
    <externalReference r:id="rId2"/>
  </externalReferences>
  <definedNames>
    <definedName name="_xlnm.Print_Area" localSheetId="0">세입세출총괄!$A$1:$U$119</definedName>
    <definedName name="_xlnm.Print_Titles" localSheetId="0">세입세출총괄!$3:$5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9" i="2" l="1"/>
  <c r="T119" i="2" s="1"/>
  <c r="R119" i="2"/>
  <c r="R118" i="2"/>
  <c r="R117" i="2" s="1"/>
  <c r="S116" i="2"/>
  <c r="R116" i="2"/>
  <c r="T116" i="2" s="1"/>
  <c r="U116" i="2" s="1"/>
  <c r="S115" i="2"/>
  <c r="R115" i="2"/>
  <c r="T115" i="2" s="1"/>
  <c r="U115" i="2" s="1"/>
  <c r="S114" i="2"/>
  <c r="R114" i="2"/>
  <c r="T114" i="2" s="1"/>
  <c r="U114" i="2" s="1"/>
  <c r="S113" i="2"/>
  <c r="R113" i="2"/>
  <c r="T113" i="2" s="1"/>
  <c r="U113" i="2" s="1"/>
  <c r="S112" i="2"/>
  <c r="R112" i="2"/>
  <c r="T112" i="2" s="1"/>
  <c r="U112" i="2" s="1"/>
  <c r="S111" i="2"/>
  <c r="R111" i="2"/>
  <c r="T111" i="2" s="1"/>
  <c r="U111" i="2" s="1"/>
  <c r="S110" i="2"/>
  <c r="R110" i="2"/>
  <c r="T110" i="2" s="1"/>
  <c r="U110" i="2" s="1"/>
  <c r="S109" i="2"/>
  <c r="T109" i="2" s="1"/>
  <c r="U109" i="2" s="1"/>
  <c r="R109" i="2"/>
  <c r="S108" i="2"/>
  <c r="T108" i="2" s="1"/>
  <c r="U108" i="2" s="1"/>
  <c r="R108" i="2"/>
  <c r="S107" i="2"/>
  <c r="T107" i="2" s="1"/>
  <c r="U107" i="2" s="1"/>
  <c r="R107" i="2"/>
  <c r="S106" i="2"/>
  <c r="T106" i="2" s="1"/>
  <c r="U106" i="2" s="1"/>
  <c r="R106" i="2"/>
  <c r="S105" i="2"/>
  <c r="T105" i="2" s="1"/>
  <c r="U105" i="2" s="1"/>
  <c r="R105" i="2"/>
  <c r="S104" i="2"/>
  <c r="R104" i="2"/>
  <c r="T103" i="2"/>
  <c r="U103" i="2" s="1"/>
  <c r="S103" i="2"/>
  <c r="R103" i="2"/>
  <c r="T102" i="2"/>
  <c r="U102" i="2" s="1"/>
  <c r="S102" i="2"/>
  <c r="R102" i="2"/>
  <c r="T101" i="2"/>
  <c r="U101" i="2" s="1"/>
  <c r="S101" i="2"/>
  <c r="R101" i="2"/>
  <c r="T100" i="2"/>
  <c r="U100" i="2" s="1"/>
  <c r="S100" i="2"/>
  <c r="R100" i="2"/>
  <c r="T99" i="2"/>
  <c r="U99" i="2" s="1"/>
  <c r="S99" i="2"/>
  <c r="R99" i="2"/>
  <c r="T98" i="2"/>
  <c r="U98" i="2" s="1"/>
  <c r="S98" i="2"/>
  <c r="R98" i="2"/>
  <c r="T97" i="2"/>
  <c r="U97" i="2" s="1"/>
  <c r="S97" i="2"/>
  <c r="R97" i="2"/>
  <c r="T96" i="2"/>
  <c r="U96" i="2" s="1"/>
  <c r="S96" i="2"/>
  <c r="R96" i="2"/>
  <c r="S95" i="2"/>
  <c r="T95" i="2" s="1"/>
  <c r="R95" i="2"/>
  <c r="S94" i="2"/>
  <c r="T94" i="2" s="1"/>
  <c r="U94" i="2" s="1"/>
  <c r="R94" i="2"/>
  <c r="S93" i="2"/>
  <c r="T93" i="2" s="1"/>
  <c r="U93" i="2" s="1"/>
  <c r="R93" i="2"/>
  <c r="S92" i="2"/>
  <c r="T92" i="2" s="1"/>
  <c r="U92" i="2" s="1"/>
  <c r="R92" i="2"/>
  <c r="S91" i="2"/>
  <c r="T91" i="2" s="1"/>
  <c r="U91" i="2" s="1"/>
  <c r="R91" i="2"/>
  <c r="S90" i="2"/>
  <c r="R90" i="2"/>
  <c r="S89" i="2"/>
  <c r="T89" i="2" s="1"/>
  <c r="R89" i="2"/>
  <c r="S88" i="2"/>
  <c r="T88" i="2" s="1"/>
  <c r="U88" i="2" s="1"/>
  <c r="R88" i="2"/>
  <c r="R87" i="2"/>
  <c r="S86" i="2"/>
  <c r="R86" i="2"/>
  <c r="S85" i="2"/>
  <c r="R85" i="2"/>
  <c r="S84" i="2"/>
  <c r="R84" i="2"/>
  <c r="R83" i="2" s="1"/>
  <c r="S83" i="2"/>
  <c r="S82" i="2"/>
  <c r="R82" i="2"/>
  <c r="S81" i="2"/>
  <c r="R81" i="2"/>
  <c r="S80" i="2"/>
  <c r="R80" i="2"/>
  <c r="S79" i="2"/>
  <c r="R79" i="2"/>
  <c r="S78" i="2"/>
  <c r="R78" i="2"/>
  <c r="R77" i="2" s="1"/>
  <c r="S77" i="2"/>
  <c r="S76" i="2"/>
  <c r="R76" i="2"/>
  <c r="S75" i="2"/>
  <c r="R75" i="2"/>
  <c r="S74" i="2"/>
  <c r="R74" i="2"/>
  <c r="R72" i="2" s="1"/>
  <c r="S73" i="2"/>
  <c r="R73" i="2"/>
  <c r="S72" i="2"/>
  <c r="S71" i="2"/>
  <c r="R71" i="2"/>
  <c r="S70" i="2"/>
  <c r="R70" i="2"/>
  <c r="S69" i="2"/>
  <c r="R69" i="2"/>
  <c r="S68" i="2"/>
  <c r="R68" i="2"/>
  <c r="S67" i="2"/>
  <c r="R67" i="2"/>
  <c r="S66" i="2"/>
  <c r="R66" i="2"/>
  <c r="S65" i="2"/>
  <c r="R65" i="2"/>
  <c r="S64" i="2"/>
  <c r="R64" i="2"/>
  <c r="R62" i="2" s="1"/>
  <c r="S63" i="2"/>
  <c r="R63" i="2"/>
  <c r="S62" i="2"/>
  <c r="S61" i="2"/>
  <c r="R61" i="2"/>
  <c r="R58" i="2" s="1"/>
  <c r="S60" i="2"/>
  <c r="R60" i="2"/>
  <c r="T60" i="2" s="1"/>
  <c r="S59" i="2"/>
  <c r="R59" i="2"/>
  <c r="T59" i="2" s="1"/>
  <c r="U59" i="2" s="1"/>
  <c r="T57" i="2"/>
  <c r="S57" i="2"/>
  <c r="R57" i="2"/>
  <c r="T56" i="2"/>
  <c r="U56" i="2" s="1"/>
  <c r="S56" i="2"/>
  <c r="R56" i="2"/>
  <c r="T55" i="2"/>
  <c r="U55" i="2" s="1"/>
  <c r="S55" i="2"/>
  <c r="R55" i="2"/>
  <c r="T54" i="2"/>
  <c r="U54" i="2" s="1"/>
  <c r="S54" i="2"/>
  <c r="R54" i="2"/>
  <c r="T53" i="2"/>
  <c r="U53" i="2" s="1"/>
  <c r="S53" i="2"/>
  <c r="R53" i="2"/>
  <c r="T52" i="2"/>
  <c r="U52" i="2" s="1"/>
  <c r="S52" i="2"/>
  <c r="R52" i="2"/>
  <c r="T51" i="2"/>
  <c r="U51" i="2" s="1"/>
  <c r="S51" i="2"/>
  <c r="R51" i="2"/>
  <c r="T50" i="2"/>
  <c r="U50" i="2" s="1"/>
  <c r="S50" i="2"/>
  <c r="R50" i="2"/>
  <c r="T49" i="2"/>
  <c r="U49" i="2" s="1"/>
  <c r="S49" i="2"/>
  <c r="R49" i="2"/>
  <c r="T48" i="2"/>
  <c r="U48" i="2" s="1"/>
  <c r="S48" i="2"/>
  <c r="R48" i="2"/>
  <c r="T47" i="2"/>
  <c r="U47" i="2" s="1"/>
  <c r="S47" i="2"/>
  <c r="R47" i="2"/>
  <c r="S46" i="2"/>
  <c r="S44" i="2" s="1"/>
  <c r="T44" i="2" s="1"/>
  <c r="R46" i="2"/>
  <c r="R44" i="2" s="1"/>
  <c r="S45" i="2"/>
  <c r="T45" i="2" s="1"/>
  <c r="R45" i="2"/>
  <c r="U44" i="2"/>
  <c r="S43" i="2"/>
  <c r="T43" i="2" s="1"/>
  <c r="U43" i="2" s="1"/>
  <c r="R43" i="2"/>
  <c r="U42" i="2"/>
  <c r="S42" i="2"/>
  <c r="T42" i="2" s="1"/>
  <c r="R42" i="2"/>
  <c r="R36" i="2" s="1"/>
  <c r="T41" i="2"/>
  <c r="S41" i="2"/>
  <c r="R41" i="2"/>
  <c r="T40" i="2"/>
  <c r="U40" i="2" s="1"/>
  <c r="S40" i="2"/>
  <c r="R40" i="2"/>
  <c r="T39" i="2"/>
  <c r="U39" i="2" s="1"/>
  <c r="S39" i="2"/>
  <c r="R39" i="2"/>
  <c r="T38" i="2"/>
  <c r="U38" i="2" s="1"/>
  <c r="S38" i="2"/>
  <c r="R38" i="2"/>
  <c r="T37" i="2"/>
  <c r="U37" i="2" s="1"/>
  <c r="S37" i="2"/>
  <c r="R37" i="2"/>
  <c r="I36" i="2"/>
  <c r="J36" i="2" s="1"/>
  <c r="J35" i="2"/>
  <c r="I35" i="2"/>
  <c r="T34" i="2"/>
  <c r="U34" i="2" s="1"/>
  <c r="S34" i="2"/>
  <c r="R34" i="2"/>
  <c r="H34" i="2"/>
  <c r="I34" i="2" s="1"/>
  <c r="J34" i="2" s="1"/>
  <c r="G34" i="2"/>
  <c r="T33" i="2"/>
  <c r="U33" i="2" s="1"/>
  <c r="S33" i="2"/>
  <c r="R33" i="2"/>
  <c r="H33" i="2"/>
  <c r="I33" i="2" s="1"/>
  <c r="J33" i="2" s="1"/>
  <c r="G33" i="2"/>
  <c r="T32" i="2"/>
  <c r="U32" i="2" s="1"/>
  <c r="S32" i="2"/>
  <c r="S31" i="2" s="1"/>
  <c r="R32" i="2"/>
  <c r="I32" i="2"/>
  <c r="U31" i="2"/>
  <c r="T31" i="2"/>
  <c r="R31" i="2"/>
  <c r="I31" i="2"/>
  <c r="S30" i="2"/>
  <c r="R30" i="2"/>
  <c r="I30" i="2"/>
  <c r="H30" i="2"/>
  <c r="G30" i="2"/>
  <c r="U29" i="2"/>
  <c r="T29" i="2"/>
  <c r="S29" i="2"/>
  <c r="R29" i="2"/>
  <c r="I29" i="2"/>
  <c r="H29" i="2"/>
  <c r="G29" i="2"/>
  <c r="S28" i="2"/>
  <c r="S22" i="2" s="1"/>
  <c r="R28" i="2"/>
  <c r="G28" i="2"/>
  <c r="S27" i="2"/>
  <c r="T27" i="2" s="1"/>
  <c r="U27" i="2" s="1"/>
  <c r="R27" i="2"/>
  <c r="J27" i="2"/>
  <c r="I27" i="2"/>
  <c r="T26" i="2"/>
  <c r="U26" i="2" s="1"/>
  <c r="S26" i="2"/>
  <c r="R26" i="2"/>
  <c r="H26" i="2"/>
  <c r="H25" i="2" s="1"/>
  <c r="S25" i="2"/>
  <c r="T25" i="2" s="1"/>
  <c r="U25" i="2" s="1"/>
  <c r="R25" i="2"/>
  <c r="T24" i="2"/>
  <c r="U24" i="2" s="1"/>
  <c r="S24" i="2"/>
  <c r="R24" i="2"/>
  <c r="I24" i="2"/>
  <c r="J24" i="2" s="1"/>
  <c r="S23" i="2"/>
  <c r="R23" i="2"/>
  <c r="R22" i="2" s="1"/>
  <c r="I23" i="2"/>
  <c r="H22" i="2"/>
  <c r="I22" i="2" s="1"/>
  <c r="J22" i="2" s="1"/>
  <c r="G22" i="2"/>
  <c r="S21" i="2"/>
  <c r="T21" i="2" s="1"/>
  <c r="U21" i="2" s="1"/>
  <c r="R21" i="2"/>
  <c r="G21" i="2"/>
  <c r="S20" i="2"/>
  <c r="T20" i="2" s="1"/>
  <c r="U20" i="2" s="1"/>
  <c r="R20" i="2"/>
  <c r="I20" i="2"/>
  <c r="J20" i="2" s="1"/>
  <c r="T19" i="2"/>
  <c r="U19" i="2" s="1"/>
  <c r="S19" i="2"/>
  <c r="R19" i="2"/>
  <c r="I19" i="2"/>
  <c r="J19" i="2" s="1"/>
  <c r="R18" i="2"/>
  <c r="I18" i="2"/>
  <c r="J18" i="2" s="1"/>
  <c r="U17" i="2"/>
  <c r="T17" i="2"/>
  <c r="S17" i="2"/>
  <c r="R17" i="2"/>
  <c r="J17" i="2"/>
  <c r="I17" i="2"/>
  <c r="H17" i="2"/>
  <c r="G17" i="2"/>
  <c r="U16" i="2"/>
  <c r="T16" i="2"/>
  <c r="S16" i="2"/>
  <c r="R16" i="2"/>
  <c r="J16" i="2"/>
  <c r="I16" i="2"/>
  <c r="H16" i="2"/>
  <c r="G16" i="2"/>
  <c r="U15" i="2"/>
  <c r="T15" i="2"/>
  <c r="S15" i="2"/>
  <c r="R15" i="2"/>
  <c r="I15" i="2"/>
  <c r="G15" i="2"/>
  <c r="S14" i="2"/>
  <c r="T14" i="2" s="1"/>
  <c r="U14" i="2" s="1"/>
  <c r="R14" i="2"/>
  <c r="G14" i="2"/>
  <c r="I14" i="2" s="1"/>
  <c r="T13" i="2"/>
  <c r="U13" i="2" s="1"/>
  <c r="S13" i="2"/>
  <c r="R13" i="2"/>
  <c r="G13" i="2"/>
  <c r="I13" i="2" s="1"/>
  <c r="S12" i="2"/>
  <c r="R12" i="2"/>
  <c r="G12" i="2"/>
  <c r="I12" i="2" s="1"/>
  <c r="U11" i="2"/>
  <c r="T11" i="2"/>
  <c r="S11" i="2"/>
  <c r="R11" i="2"/>
  <c r="I11" i="2"/>
  <c r="G11" i="2"/>
  <c r="S10" i="2"/>
  <c r="R10" i="2"/>
  <c r="I10" i="2"/>
  <c r="J10" i="2" s="1"/>
  <c r="T9" i="2"/>
  <c r="U9" i="2" s="1"/>
  <c r="S9" i="2"/>
  <c r="R9" i="2"/>
  <c r="I9" i="2"/>
  <c r="J9" i="2" s="1"/>
  <c r="H9" i="2"/>
  <c r="G9" i="2"/>
  <c r="H8" i="2"/>
  <c r="H7" i="2"/>
  <c r="T22" i="2" l="1"/>
  <c r="U22" i="2" s="1"/>
  <c r="R35" i="2"/>
  <c r="T90" i="2"/>
  <c r="U90" i="2" s="1"/>
  <c r="S87" i="2"/>
  <c r="T87" i="2" s="1"/>
  <c r="U87" i="2" s="1"/>
  <c r="R8" i="2"/>
  <c r="R7" i="2" s="1"/>
  <c r="S18" i="2"/>
  <c r="T18" i="2" s="1"/>
  <c r="U18" i="2" s="1"/>
  <c r="T23" i="2"/>
  <c r="U23" i="2" s="1"/>
  <c r="T28" i="2"/>
  <c r="U28" i="2" s="1"/>
  <c r="T30" i="2"/>
  <c r="U30" i="2" s="1"/>
  <c r="T62" i="2"/>
  <c r="U62" i="2" s="1"/>
  <c r="T64" i="2"/>
  <c r="U64" i="2" s="1"/>
  <c r="T66" i="2"/>
  <c r="U66" i="2" s="1"/>
  <c r="T68" i="2"/>
  <c r="U68" i="2" s="1"/>
  <c r="T70" i="2"/>
  <c r="U70" i="2" s="1"/>
  <c r="T72" i="2"/>
  <c r="U72" i="2" s="1"/>
  <c r="T74" i="2"/>
  <c r="U74" i="2" s="1"/>
  <c r="T76" i="2"/>
  <c r="U76" i="2" s="1"/>
  <c r="T78" i="2"/>
  <c r="U78" i="2" s="1"/>
  <c r="T80" i="2"/>
  <c r="U80" i="2" s="1"/>
  <c r="T82" i="2"/>
  <c r="U82" i="2" s="1"/>
  <c r="T84" i="2"/>
  <c r="U84" i="2" s="1"/>
  <c r="T86" i="2"/>
  <c r="U86" i="2" s="1"/>
  <c r="G26" i="2"/>
  <c r="G25" i="2" s="1"/>
  <c r="I25" i="2" s="1"/>
  <c r="J25" i="2" s="1"/>
  <c r="I28" i="2"/>
  <c r="H21" i="2"/>
  <c r="S8" i="2"/>
  <c r="T10" i="2"/>
  <c r="U10" i="2" s="1"/>
  <c r="G8" i="2"/>
  <c r="T12" i="2"/>
  <c r="U12" i="2" s="1"/>
  <c r="T61" i="2"/>
  <c r="U61" i="2" s="1"/>
  <c r="T63" i="2"/>
  <c r="U63" i="2" s="1"/>
  <c r="T65" i="2"/>
  <c r="U65" i="2" s="1"/>
  <c r="T67" i="2"/>
  <c r="U67" i="2" s="1"/>
  <c r="T69" i="2"/>
  <c r="U69" i="2" s="1"/>
  <c r="T71" i="2"/>
  <c r="U71" i="2" s="1"/>
  <c r="T73" i="2"/>
  <c r="U73" i="2" s="1"/>
  <c r="T75" i="2"/>
  <c r="U75" i="2" s="1"/>
  <c r="T77" i="2"/>
  <c r="U77" i="2" s="1"/>
  <c r="T79" i="2"/>
  <c r="U79" i="2" s="1"/>
  <c r="T81" i="2"/>
  <c r="U81" i="2" s="1"/>
  <c r="T83" i="2"/>
  <c r="U83" i="2" s="1"/>
  <c r="T85" i="2"/>
  <c r="U85" i="2" s="1"/>
  <c r="S58" i="2"/>
  <c r="T58" i="2" s="1"/>
  <c r="U58" i="2" s="1"/>
  <c r="S36" i="2"/>
  <c r="S118" i="2"/>
  <c r="H6" i="2" l="1"/>
  <c r="I21" i="2"/>
  <c r="J21" i="2" s="1"/>
  <c r="S7" i="2"/>
  <c r="T8" i="2"/>
  <c r="U8" i="2" s="1"/>
  <c r="S35" i="2"/>
  <c r="T35" i="2" s="1"/>
  <c r="U35" i="2" s="1"/>
  <c r="T36" i="2"/>
  <c r="U36" i="2" s="1"/>
  <c r="R6" i="2"/>
  <c r="T118" i="2"/>
  <c r="S117" i="2"/>
  <c r="T117" i="2" s="1"/>
  <c r="G7" i="2"/>
  <c r="I8" i="2"/>
  <c r="J8" i="2" s="1"/>
  <c r="I26" i="2"/>
  <c r="J26" i="2" s="1"/>
  <c r="S6" i="2" l="1"/>
  <c r="T6" i="2" s="1"/>
  <c r="U6" i="2" s="1"/>
  <c r="T7" i="2"/>
  <c r="U7" i="2" s="1"/>
  <c r="G6" i="2"/>
  <c r="I6" i="2" s="1"/>
  <c r="J6" i="2" s="1"/>
  <c r="I7" i="2"/>
  <c r="J7" i="2" s="1"/>
</calcChain>
</file>

<file path=xl/sharedStrings.xml><?xml version="1.0" encoding="utf-8"?>
<sst xmlns="http://schemas.openxmlformats.org/spreadsheetml/2006/main" count="258" uniqueCount="105">
  <si>
    <t>2021년도 세입 세출예산서</t>
    <phoneticPr fontId="2" type="noConversion"/>
  </si>
  <si>
    <t>(수성구건강가정·다문화가족지원센터)</t>
    <phoneticPr fontId="2" type="noConversion"/>
  </si>
  <si>
    <t>■ 세입세출 총괄</t>
  </si>
  <si>
    <t>(단위:천원)</t>
  </si>
  <si>
    <t>과목</t>
  </si>
  <si>
    <t>2021년
기정액(A)</t>
    <phoneticPr fontId="2" type="noConversion"/>
  </si>
  <si>
    <t>2021년
경정액(B)</t>
    <phoneticPr fontId="2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</si>
  <si>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</si>
  <si>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</si>
  <si>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</si>
  <si>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</si>
  <si>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</si>
  <si>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</si>
  <si>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</si>
  <si>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</si>
  <si>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</si>
  <si>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사무비</t>
  </si>
  <si>
    <t>인건비</t>
  </si>
  <si>
    <t>지역사회연계수입</t>
    <phoneticPr fontId="2" type="noConversion"/>
  </si>
  <si>
    <t>급여</t>
  </si>
  <si>
    <t/>
  </si>
  <si>
    <t>방문교육사업수입</t>
    <phoneticPr fontId="2" type="noConversion"/>
  </si>
  <si>
    <t>급여(자부담)</t>
    <phoneticPr fontId="2" type="noConversion"/>
  </si>
  <si>
    <t>가족상담사업수입</t>
    <phoneticPr fontId="2" type="noConversion"/>
  </si>
  <si>
    <t>제수당</t>
    <phoneticPr fontId="2" type="noConversion"/>
  </si>
  <si>
    <t>공동육아나눔터(수성점)수입</t>
    <phoneticPr fontId="2" type="noConversion"/>
  </si>
  <si>
    <t>제수당(자부담)</t>
    <phoneticPr fontId="2" type="noConversion"/>
  </si>
  <si>
    <t>공동육아나눔터(지산점)수입</t>
    <phoneticPr fontId="2" type="noConversion"/>
  </si>
  <si>
    <t>퇴직금및퇴직적립금</t>
    <phoneticPr fontId="2" type="noConversion"/>
  </si>
  <si>
    <t>공동육아나눔터(범어점)수입</t>
    <phoneticPr fontId="2" type="noConversion"/>
  </si>
  <si>
    <t>퇴직금및퇴직적립금(자부담)</t>
    <phoneticPr fontId="2" type="noConversion"/>
  </si>
  <si>
    <t>다문화가족교류소통공간수입</t>
    <phoneticPr fontId="2" type="noConversion"/>
  </si>
  <si>
    <t>사회보험부담금</t>
    <phoneticPr fontId="2" type="noConversion"/>
  </si>
  <si>
    <t>보조금수입</t>
  </si>
  <si>
    <t>사회보험부담금(자부담)</t>
    <phoneticPr fontId="2" type="noConversion"/>
  </si>
  <si>
    <t>기타후생경비(자부담)</t>
  </si>
  <si>
    <t>국비보조금수입</t>
  </si>
  <si>
    <t>업무추진비</t>
  </si>
  <si>
    <t>시비보조금수입</t>
  </si>
  <si>
    <t>기관운영비</t>
  </si>
  <si>
    <t>구비보조금수입</t>
  </si>
  <si>
    <t>기관운영비(자부담)</t>
  </si>
  <si>
    <t>후원금수입</t>
  </si>
  <si>
    <t>회의비</t>
  </si>
  <si>
    <t>운영비</t>
  </si>
  <si>
    <t>지정후원금수입</t>
  </si>
  <si>
    <t>여비</t>
  </si>
  <si>
    <t>비지정후원금수입</t>
  </si>
  <si>
    <t>수용비및수수료</t>
  </si>
  <si>
    <t>전입금</t>
  </si>
  <si>
    <t>수용비및수수료(자부담)</t>
    <phoneticPr fontId="2" type="noConversion"/>
  </si>
  <si>
    <t>공공요금</t>
  </si>
  <si>
    <t>법인전입금</t>
  </si>
  <si>
    <t>제세공과금</t>
  </si>
  <si>
    <t>법인전입금(후원금)</t>
    <phoneticPr fontId="2" type="noConversion"/>
  </si>
  <si>
    <t>차량비</t>
  </si>
  <si>
    <t>이월금</t>
  </si>
  <si>
    <t>기타운영비</t>
  </si>
  <si>
    <t>기타운영비(자부담)</t>
  </si>
  <si>
    <t>전년도이월금</t>
  </si>
  <si>
    <t>재산조성비</t>
  </si>
  <si>
    <t>전년도이월금(후원금)</t>
    <phoneticPr fontId="2" type="noConversion"/>
  </si>
  <si>
    <t>시설비</t>
  </si>
  <si>
    <t>잡수입</t>
  </si>
  <si>
    <t>자산취득비</t>
  </si>
  <si>
    <t>시설장비유지비</t>
  </si>
  <si>
    <t>예금이자수입</t>
  </si>
  <si>
    <t>사업비</t>
  </si>
  <si>
    <t>기타잡수입</t>
  </si>
  <si>
    <t>통합사업비</t>
  </si>
  <si>
    <t>가족관계사업비</t>
  </si>
  <si>
    <t>가족생활사업비</t>
  </si>
  <si>
    <t>가족생활사업비(후원금)</t>
  </si>
  <si>
    <t>지역공동체사업비</t>
  </si>
  <si>
    <t>지역공동체사업비(자부담)</t>
  </si>
  <si>
    <t>지역공동체사업비(후원금)</t>
  </si>
  <si>
    <t>홍보비</t>
  </si>
  <si>
    <t>결혼이민자역량강화지원사업(보조금)</t>
    <phoneticPr fontId="2" type="noConversion"/>
  </si>
  <si>
    <t>운영비</t>
    <phoneticPr fontId="2" type="noConversion"/>
  </si>
  <si>
    <t>방문교육사업비</t>
    <phoneticPr fontId="2" type="noConversion"/>
  </si>
  <si>
    <t>방문지도사인건비</t>
  </si>
  <si>
    <t>방문지도사인건비(자부담)</t>
  </si>
  <si>
    <t>다문화교류소통공간사업비</t>
    <phoneticPr fontId="2" type="noConversion"/>
  </si>
  <si>
    <t>운영비(자부담)</t>
    <phoneticPr fontId="2" type="noConversion"/>
  </si>
  <si>
    <t>사업비(자부담)</t>
    <phoneticPr fontId="2" type="noConversion"/>
  </si>
  <si>
    <t>통번역지원사업비(보조금)</t>
    <phoneticPr fontId="2" type="noConversion"/>
  </si>
  <si>
    <t>인건비(자부담)</t>
    <phoneticPr fontId="2" type="noConversion"/>
  </si>
  <si>
    <t>언어발달지원사업비</t>
    <phoneticPr fontId="2" type="noConversion"/>
  </si>
  <si>
    <t>공동육아나눔터사업비(수성점)</t>
    <phoneticPr fontId="2" type="noConversion"/>
  </si>
  <si>
    <t>공동육아나눔터사업비(지산점)</t>
    <phoneticPr fontId="2" type="noConversion"/>
  </si>
  <si>
    <t>공동육아나눔터사업비(범어점)</t>
    <phoneticPr fontId="2" type="noConversion"/>
  </si>
  <si>
    <t>가족역량강화지원사업비</t>
    <phoneticPr fontId="2" type="noConversion"/>
  </si>
  <si>
    <t>이중언어환경조성사업비</t>
    <phoneticPr fontId="2" type="noConversion"/>
  </si>
  <si>
    <t>다문화가족사례관리사업비</t>
    <phoneticPr fontId="2" type="noConversion"/>
  </si>
  <si>
    <t>인건비(후원금)</t>
    <phoneticPr fontId="2" type="noConversion"/>
  </si>
  <si>
    <t>중도입국자녀지원사업비</t>
    <phoneticPr fontId="2" type="noConversion"/>
  </si>
  <si>
    <t>결혼이민자자조모임 다만나요사업</t>
    <phoneticPr fontId="2" type="noConversion"/>
  </si>
  <si>
    <t>사각지대발굴지원사업비</t>
    <phoneticPr fontId="2" type="noConversion"/>
  </si>
  <si>
    <t>취창업지원사업비</t>
    <phoneticPr fontId="2" type="noConversion"/>
  </si>
  <si>
    <t>특수시책개발사업비</t>
    <phoneticPr fontId="2" type="noConversion"/>
  </si>
  <si>
    <t>찾아가는결혼이주여성다이음사업</t>
    <phoneticPr fontId="2" type="noConversion"/>
  </si>
  <si>
    <t xml:space="preserve"> 가족상담사업비</t>
    <phoneticPr fontId="2" type="noConversion"/>
  </si>
  <si>
    <t>일학습병행사업비(자부담)</t>
    <phoneticPr fontId="2" type="noConversion"/>
  </si>
  <si>
    <t>예비비 및 기타</t>
  </si>
  <si>
    <t>반환금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</si>
</sst>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△#,##0"/>
  </numFmts>
  <fonts count="7" x14ac:knownFonts="1">
    <font>
      <sz val="11"/>
      <color theme="1"/>
      <name val="맑은 고딕"/>
      <family val="2"/>
      <charset val="129"/>
      <scheme val="minor"/>
    </font>
    <font>
      <b/>
      <sz val="16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rgb="FFFF0000"/>
      <name val="굴림체"/>
      <family val="3"/>
      <charset val="129"/>
    </font>
    <font>
      <sz val="9"/>
      <name val="굴림체"/>
      <family val="3"/>
      <charset val="129"/>
    </font>
    <font>
      <sz val="8"/>
      <name val="굴림체"/>
      <family val="3"/>
      <charset val="129"/>
    </font>
    <font>
      <sz val="9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3" fontId="3" fillId="0" borderId="0" xfId="0" applyNumberFormat="1" applyFont="1">
      <alignment vertical="center"/>
    </xf>
    <xf numFmtId="0" fontId="4" fillId="0" borderId="2" xfId="0" quotePrefix="1" applyFont="1" applyBorder="1">
      <alignment vertical="center"/>
    </xf>
    <xf numFmtId="0" fontId="4" fillId="2" borderId="2" xfId="0" quotePrefix="1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0" borderId="4" xfId="0" quotePrefix="1" applyFont="1" applyBorder="1">
      <alignment vertical="center"/>
    </xf>
    <xf numFmtId="0" fontId="4" fillId="0" borderId="0" xfId="0" applyFont="1">
      <alignment vertical="center"/>
    </xf>
    <xf numFmtId="0" fontId="4" fillId="0" borderId="6" xfId="0" quotePrefix="1" applyFont="1" applyBorder="1">
      <alignment vertical="center"/>
    </xf>
    <xf numFmtId="0" fontId="4" fillId="0" borderId="7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3" fillId="2" borderId="4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2" xfId="0" quotePrefix="1" applyFont="1" applyBorder="1">
      <alignment vertical="center"/>
    </xf>
    <xf numFmtId="0" fontId="3" fillId="0" borderId="4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2" borderId="8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quotePrefix="1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13" xfId="0" applyFont="1" applyBorder="1">
      <alignment vertical="center"/>
    </xf>
    <xf numFmtId="176" fontId="4" fillId="2" borderId="12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4" fillId="0" borderId="9" xfId="0" applyFont="1" applyBorder="1">
      <alignment vertical="center"/>
    </xf>
    <xf numFmtId="0" fontId="3" fillId="2" borderId="6" xfId="0" quotePrefix="1" applyFont="1" applyFill="1" applyBorder="1">
      <alignment vertical="center"/>
    </xf>
    <xf numFmtId="0" fontId="4" fillId="0" borderId="6" xfId="0" applyFont="1" applyBorder="1">
      <alignment vertical="center"/>
    </xf>
    <xf numFmtId="0" fontId="3" fillId="0" borderId="10" xfId="0" quotePrefix="1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4" xfId="0" quotePrefix="1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2" xfId="0" quotePrefix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quotePrefix="1" applyFont="1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4" fillId="2" borderId="6" xfId="0" quotePrefix="1" applyFont="1" applyFill="1" applyBorder="1">
      <alignment vertical="center"/>
    </xf>
    <xf numFmtId="0" fontId="4" fillId="2" borderId="4" xfId="0" quotePrefix="1" applyFont="1" applyFill="1" applyBorder="1">
      <alignment vertical="center"/>
    </xf>
    <xf numFmtId="176" fontId="4" fillId="0" borderId="14" xfId="0" applyNumberFormat="1" applyFont="1" applyBorder="1">
      <alignment vertical="center"/>
    </xf>
    <xf numFmtId="176" fontId="4" fillId="2" borderId="14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5" xfId="0" quotePrefix="1" applyFont="1" applyFill="1" applyBorder="1">
      <alignment vertical="center"/>
    </xf>
    <xf numFmtId="176" fontId="3" fillId="0" borderId="0" xfId="0" applyNumberFormat="1" applyFont="1">
      <alignment vertical="center"/>
    </xf>
    <xf numFmtId="0" fontId="3" fillId="0" borderId="15" xfId="0" quotePrefix="1" applyFont="1" applyBorder="1">
      <alignment vertical="center"/>
    </xf>
    <xf numFmtId="0" fontId="6" fillId="0" borderId="2" xfId="0" quotePrefix="1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3" xfId="0" quotePrefix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quotePrefix="1" applyFont="1" applyBorder="1">
      <alignment vertical="center"/>
    </xf>
    <xf numFmtId="176" fontId="6" fillId="2" borderId="1" xfId="0" applyNumberFormat="1" applyFont="1" applyFill="1" applyBorder="1">
      <alignment vertical="center"/>
    </xf>
    <xf numFmtId="0" fontId="6" fillId="2" borderId="10" xfId="0" quotePrefix="1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1" xfId="0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2" xfId="0" quotePrefix="1" applyFont="1" applyFill="1" applyBorder="1">
      <alignment vertical="center"/>
    </xf>
    <xf numFmtId="0" fontId="6" fillId="2" borderId="3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2" borderId="10" xfId="0" quotePrefix="1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3" fillId="2" borderId="13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260;\&#44277;&#50976;&#54028;&#51068;\&#9679;&#50696;&#49328;&#49436;\2021&#45380;\2021&#45380;%201&#52264;%20&#52628;&#44032;&#44221;&#51221;%20&#50696;&#49328;&#49436;\2021&#45380;%201&#52264;%20&#52628;&#44032;&#44221;&#51221;%20&#50696;&#49328;&#49436;(&#52572;&#5133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세입세출총괄"/>
      <sheetName val="세입내역서"/>
      <sheetName val="세출내역서"/>
    </sheetNames>
    <sheetDataSet>
      <sheetData sheetId="0"/>
      <sheetData sheetId="1"/>
      <sheetData sheetId="2"/>
      <sheetData sheetId="3">
        <row r="6">
          <cell r="H6">
            <v>45044</v>
          </cell>
        </row>
        <row r="8">
          <cell r="G8">
            <v>43474</v>
          </cell>
          <cell r="H8">
            <v>33404</v>
          </cell>
        </row>
        <row r="19">
          <cell r="G19">
            <v>0</v>
          </cell>
        </row>
        <row r="21">
          <cell r="G21">
            <v>0</v>
          </cell>
        </row>
      </sheetData>
      <sheetData sheetId="4">
        <row r="8">
          <cell r="G8">
            <v>243745</v>
          </cell>
          <cell r="H8">
            <v>246524</v>
          </cell>
        </row>
        <row r="18">
          <cell r="G18">
            <v>7736</v>
          </cell>
          <cell r="H18">
            <v>6568</v>
          </cell>
        </row>
        <row r="25">
          <cell r="G25">
            <v>66489</v>
          </cell>
          <cell r="H25">
            <v>66826</v>
          </cell>
        </row>
        <row r="40">
          <cell r="G40">
            <v>3772</v>
          </cell>
          <cell r="H40">
            <v>3535</v>
          </cell>
        </row>
        <row r="45">
          <cell r="G45">
            <v>25741</v>
          </cell>
          <cell r="H45">
            <v>24497</v>
          </cell>
        </row>
        <row r="56">
          <cell r="G56">
            <v>1111</v>
          </cell>
          <cell r="H56">
            <v>858</v>
          </cell>
        </row>
        <row r="61">
          <cell r="G61">
            <v>32407</v>
          </cell>
          <cell r="H61">
            <v>30652</v>
          </cell>
        </row>
        <row r="68">
          <cell r="G68">
            <v>1392</v>
          </cell>
          <cell r="H68">
            <v>1075</v>
          </cell>
        </row>
        <row r="75">
          <cell r="G75">
            <v>1440</v>
          </cell>
          <cell r="H75">
            <v>1440</v>
          </cell>
        </row>
        <row r="78">
          <cell r="G78">
            <v>1200</v>
          </cell>
          <cell r="H78">
            <v>1200</v>
          </cell>
        </row>
        <row r="80">
          <cell r="G80">
            <v>1000</v>
          </cell>
          <cell r="H80">
            <v>1000</v>
          </cell>
        </row>
        <row r="82">
          <cell r="G82">
            <v>1620</v>
          </cell>
          <cell r="H82">
            <v>3100</v>
          </cell>
        </row>
        <row r="87">
          <cell r="G87">
            <v>2032</v>
          </cell>
          <cell r="H87">
            <v>2032</v>
          </cell>
        </row>
        <row r="89">
          <cell r="G89">
            <v>7698</v>
          </cell>
          <cell r="H89">
            <v>7698</v>
          </cell>
        </row>
        <row r="97">
          <cell r="G97">
            <v>130</v>
          </cell>
          <cell r="H97">
            <v>178</v>
          </cell>
        </row>
        <row r="100">
          <cell r="G100">
            <v>8460</v>
          </cell>
          <cell r="H100">
            <v>8460</v>
          </cell>
        </row>
        <row r="104">
          <cell r="G104">
            <v>10850</v>
          </cell>
          <cell r="H104">
            <v>12320</v>
          </cell>
        </row>
        <row r="115">
          <cell r="G115">
            <v>1960</v>
          </cell>
          <cell r="H115">
            <v>1960</v>
          </cell>
        </row>
        <row r="118">
          <cell r="G118">
            <v>5910</v>
          </cell>
          <cell r="H118">
            <v>5910</v>
          </cell>
        </row>
        <row r="123">
          <cell r="G123">
            <v>200</v>
          </cell>
          <cell r="H123">
            <v>200</v>
          </cell>
        </row>
        <row r="127">
          <cell r="G127">
            <v>1000</v>
          </cell>
          <cell r="H127">
            <v>1000</v>
          </cell>
        </row>
        <row r="129">
          <cell r="G129">
            <v>800</v>
          </cell>
          <cell r="H129">
            <v>800</v>
          </cell>
        </row>
        <row r="133">
          <cell r="G133">
            <v>14895</v>
          </cell>
          <cell r="H133">
            <v>14895</v>
          </cell>
        </row>
        <row r="184">
          <cell r="G184">
            <v>2640</v>
          </cell>
          <cell r="H184">
            <v>2640</v>
          </cell>
        </row>
        <row r="194">
          <cell r="G194">
            <v>2540</v>
          </cell>
          <cell r="H194">
            <v>3350</v>
          </cell>
        </row>
        <row r="201">
          <cell r="G201">
            <v>22333</v>
          </cell>
          <cell r="H201">
            <v>18266</v>
          </cell>
        </row>
        <row r="240">
          <cell r="G240">
            <v>0</v>
          </cell>
          <cell r="H240">
            <v>9268</v>
          </cell>
        </row>
        <row r="248">
          <cell r="G248">
            <v>475</v>
          </cell>
          <cell r="H248">
            <v>5672</v>
          </cell>
        </row>
        <row r="260">
          <cell r="G260">
            <v>1600</v>
          </cell>
          <cell r="H260">
            <v>2600</v>
          </cell>
        </row>
        <row r="265">
          <cell r="G265">
            <v>0</v>
          </cell>
          <cell r="H265">
            <v>381</v>
          </cell>
        </row>
        <row r="267">
          <cell r="G267">
            <v>20000</v>
          </cell>
          <cell r="H267">
            <v>24119</v>
          </cell>
        </row>
        <row r="283">
          <cell r="G283">
            <v>123057</v>
          </cell>
          <cell r="H283">
            <v>125877</v>
          </cell>
        </row>
        <row r="302">
          <cell r="G302">
            <v>720</v>
          </cell>
          <cell r="H302">
            <v>804</v>
          </cell>
        </row>
        <row r="307">
          <cell r="G307">
            <v>13469</v>
          </cell>
          <cell r="H307">
            <v>12155</v>
          </cell>
        </row>
        <row r="318">
          <cell r="G318">
            <v>3762</v>
          </cell>
          <cell r="H318">
            <v>2256</v>
          </cell>
        </row>
        <row r="321">
          <cell r="G321">
            <v>29806</v>
          </cell>
          <cell r="H321">
            <v>30245</v>
          </cell>
        </row>
        <row r="332">
          <cell r="G332">
            <v>5174</v>
          </cell>
          <cell r="H332">
            <v>3820</v>
          </cell>
        </row>
        <row r="342">
          <cell r="G342">
            <v>1920</v>
          </cell>
          <cell r="H342">
            <v>109</v>
          </cell>
        </row>
        <row r="346">
          <cell r="G346">
            <v>6420</v>
          </cell>
          <cell r="H346">
            <v>7335</v>
          </cell>
        </row>
        <row r="357">
          <cell r="H357">
            <v>2310</v>
          </cell>
        </row>
        <row r="361">
          <cell r="G361">
            <v>28932</v>
          </cell>
          <cell r="H361">
            <v>30050</v>
          </cell>
        </row>
        <row r="373">
          <cell r="G373">
            <v>0</v>
          </cell>
          <cell r="H373">
            <v>111</v>
          </cell>
        </row>
        <row r="374">
          <cell r="G374">
            <v>1118</v>
          </cell>
          <cell r="H374">
            <v>0</v>
          </cell>
        </row>
        <row r="376">
          <cell r="G376">
            <v>30988</v>
          </cell>
          <cell r="H376">
            <v>31912</v>
          </cell>
        </row>
        <row r="388">
          <cell r="G388">
            <v>2292</v>
          </cell>
          <cell r="H388">
            <v>1368</v>
          </cell>
        </row>
        <row r="397">
          <cell r="G397">
            <v>1400</v>
          </cell>
          <cell r="H397">
            <v>1400</v>
          </cell>
        </row>
        <row r="401">
          <cell r="G401">
            <v>40282</v>
          </cell>
          <cell r="H401">
            <v>40822</v>
          </cell>
        </row>
        <row r="420">
          <cell r="G420">
            <v>2368</v>
          </cell>
          <cell r="H420">
            <v>3078</v>
          </cell>
        </row>
        <row r="426">
          <cell r="G426">
            <v>1140</v>
          </cell>
          <cell r="H426">
            <v>3283</v>
          </cell>
        </row>
        <row r="429">
          <cell r="G429">
            <v>11178</v>
          </cell>
          <cell r="H429">
            <v>9928</v>
          </cell>
        </row>
        <row r="451">
          <cell r="G451">
            <v>1260</v>
          </cell>
          <cell r="H451">
            <v>2200</v>
          </cell>
        </row>
        <row r="459">
          <cell r="G459">
            <v>43754</v>
          </cell>
          <cell r="H459">
            <v>43920</v>
          </cell>
        </row>
        <row r="471">
          <cell r="G471">
            <v>4774</v>
          </cell>
          <cell r="H471">
            <v>4708</v>
          </cell>
        </row>
        <row r="481">
          <cell r="G481">
            <v>1200</v>
          </cell>
          <cell r="H481">
            <v>1265</v>
          </cell>
        </row>
        <row r="486">
          <cell r="G486">
            <v>5300</v>
          </cell>
          <cell r="H486">
            <v>5200</v>
          </cell>
        </row>
        <row r="509">
          <cell r="G509">
            <v>39568</v>
          </cell>
          <cell r="H509">
            <v>40693</v>
          </cell>
        </row>
        <row r="528">
          <cell r="G528">
            <v>4535</v>
          </cell>
          <cell r="H528">
            <v>2845</v>
          </cell>
        </row>
        <row r="535">
          <cell r="G535">
            <v>1000</v>
          </cell>
          <cell r="H535">
            <v>1963</v>
          </cell>
        </row>
        <row r="538">
          <cell r="G538">
            <v>9725</v>
          </cell>
          <cell r="H538">
            <v>10290</v>
          </cell>
        </row>
        <row r="560">
          <cell r="G560">
            <v>1400</v>
          </cell>
          <cell r="H560">
            <v>3400</v>
          </cell>
        </row>
        <row r="568">
          <cell r="G568">
            <v>37002</v>
          </cell>
          <cell r="H568">
            <v>37294</v>
          </cell>
        </row>
        <row r="580">
          <cell r="G580">
            <v>1833</v>
          </cell>
          <cell r="H580">
            <v>1168</v>
          </cell>
        </row>
        <row r="587">
          <cell r="G587">
            <v>36785</v>
          </cell>
          <cell r="H587">
            <v>37158</v>
          </cell>
        </row>
        <row r="611">
          <cell r="G611">
            <v>28932</v>
          </cell>
          <cell r="H611">
            <v>30070</v>
          </cell>
        </row>
        <row r="623">
          <cell r="G623">
            <v>0</v>
          </cell>
          <cell r="H623">
            <v>335</v>
          </cell>
        </row>
        <row r="625">
          <cell r="G625">
            <v>258</v>
          </cell>
          <cell r="H625">
            <v>0</v>
          </cell>
        </row>
        <row r="626">
          <cell r="G626">
            <v>880</v>
          </cell>
          <cell r="H626">
            <v>0</v>
          </cell>
        </row>
        <row r="628">
          <cell r="G628">
            <v>31825</v>
          </cell>
          <cell r="H628">
            <v>31825</v>
          </cell>
        </row>
        <row r="639">
          <cell r="G639">
            <v>1485</v>
          </cell>
          <cell r="H639">
            <v>0</v>
          </cell>
        </row>
        <row r="640">
          <cell r="G640">
            <v>0</v>
          </cell>
          <cell r="H640">
            <v>1711</v>
          </cell>
        </row>
        <row r="643">
          <cell r="G643">
            <v>5000</v>
          </cell>
          <cell r="H643">
            <v>2500</v>
          </cell>
        </row>
        <row r="652">
          <cell r="G652">
            <v>10000</v>
          </cell>
          <cell r="H652">
            <v>10000</v>
          </cell>
        </row>
        <row r="670">
          <cell r="G670">
            <v>9000</v>
          </cell>
          <cell r="H670">
            <v>9000</v>
          </cell>
        </row>
        <row r="679">
          <cell r="G679">
            <v>5000</v>
          </cell>
          <cell r="H679">
            <v>2500</v>
          </cell>
        </row>
        <row r="690">
          <cell r="G690">
            <v>0</v>
          </cell>
          <cell r="H690">
            <v>850</v>
          </cell>
        </row>
        <row r="695">
          <cell r="G695">
            <v>2250</v>
          </cell>
          <cell r="H695">
            <v>2250</v>
          </cell>
        </row>
        <row r="699">
          <cell r="G699">
            <v>3000</v>
          </cell>
          <cell r="H699">
            <v>2980</v>
          </cell>
        </row>
        <row r="704">
          <cell r="G704">
            <v>61846</v>
          </cell>
          <cell r="H704">
            <v>61846</v>
          </cell>
        </row>
        <row r="720">
          <cell r="G720">
            <v>890</v>
          </cell>
          <cell r="H720">
            <v>1828</v>
          </cell>
        </row>
        <row r="724">
          <cell r="G724">
            <v>1000</v>
          </cell>
          <cell r="H724">
            <v>734</v>
          </cell>
        </row>
        <row r="727">
          <cell r="G727">
            <v>20944</v>
          </cell>
          <cell r="H727">
            <v>20006</v>
          </cell>
        </row>
        <row r="769">
          <cell r="G769">
            <v>2000</v>
          </cell>
          <cell r="H769">
            <v>6600</v>
          </cell>
        </row>
        <row r="772">
          <cell r="G772">
            <v>26373</v>
          </cell>
          <cell r="H772">
            <v>21948</v>
          </cell>
        </row>
        <row r="780">
          <cell r="G780">
            <v>0</v>
          </cell>
          <cell r="H780">
            <v>10320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A39F-9AE4-4E68-8855-E74ED67EA53D}">
  <sheetPr>
    <pageSetUpPr fitToPage="1"/>
  </sheetPr>
  <dimension ref="A1:W153"/>
  <sheetViews>
    <sheetView tabSelected="1" workbookViewId="0">
      <selection activeCell="G64" sqref="G64:G65"/>
    </sheetView>
  </sheetViews>
  <sheetFormatPr defaultRowHeight="18" customHeight="1" x14ac:dyDescent="0.3"/>
  <cols>
    <col min="1" max="1" width="1.25" style="2" customWidth="1"/>
    <col min="2" max="2" width="1.875" style="2" customWidth="1"/>
    <col min="3" max="3" width="1.5" style="2" customWidth="1"/>
    <col min="4" max="4" width="2.125" style="2" customWidth="1"/>
    <col min="5" max="5" width="1.25" style="2" customWidth="1"/>
    <col min="6" max="6" width="19.875" style="2" customWidth="1"/>
    <col min="7" max="7" width="8.25" style="18" customWidth="1"/>
    <col min="8" max="8" width="8.375" style="18" customWidth="1"/>
    <col min="9" max="9" width="8.25" style="18" customWidth="1"/>
    <col min="10" max="10" width="6.75" style="18" bestFit="1" customWidth="1"/>
    <col min="11" max="11" width="1.625" style="18" customWidth="1"/>
    <col min="12" max="12" width="1.5" style="18" customWidth="1"/>
    <col min="13" max="15" width="1.875" style="18" customWidth="1"/>
    <col min="16" max="16" width="0.625" style="18" customWidth="1"/>
    <col min="17" max="17" width="23.25" style="18" customWidth="1"/>
    <col min="18" max="18" width="8.25" style="18" bestFit="1" customWidth="1"/>
    <col min="19" max="19" width="8.375" style="18" customWidth="1"/>
    <col min="20" max="20" width="8.25" style="2" customWidth="1"/>
    <col min="21" max="21" width="6.75" style="2" bestFit="1" customWidth="1"/>
    <col min="22" max="16384" width="9" style="2"/>
  </cols>
  <sheetData>
    <row r="1" spans="1:22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8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8" customHeight="1" x14ac:dyDescent="0.3">
      <c r="A3" s="4" t="s">
        <v>2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3</v>
      </c>
      <c r="U3" s="6"/>
    </row>
    <row r="4" spans="1:22" s="11" customFormat="1" ht="18" customHeight="1" x14ac:dyDescent="0.3">
      <c r="A4" s="7" t="s">
        <v>4</v>
      </c>
      <c r="B4" s="7"/>
      <c r="C4" s="7"/>
      <c r="D4" s="7"/>
      <c r="E4" s="7"/>
      <c r="F4" s="7"/>
      <c r="G4" s="8" t="s">
        <v>5</v>
      </c>
      <c r="H4" s="8" t="s">
        <v>6</v>
      </c>
      <c r="I4" s="9" t="s">
        <v>7</v>
      </c>
      <c r="J4" s="9"/>
      <c r="K4" s="10"/>
      <c r="L4" s="9" t="s">
        <v>4</v>
      </c>
      <c r="M4" s="9"/>
      <c r="N4" s="9"/>
      <c r="O4" s="9"/>
      <c r="P4" s="9"/>
      <c r="Q4" s="9"/>
      <c r="R4" s="8" t="s">
        <v>5</v>
      </c>
      <c r="S4" s="8" t="s">
        <v>6</v>
      </c>
      <c r="T4" s="7" t="s">
        <v>7</v>
      </c>
      <c r="U4" s="7"/>
    </row>
    <row r="5" spans="1:22" s="11" customFormat="1" ht="18" customHeight="1" x14ac:dyDescent="0.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I5" s="12" t="s">
        <v>11</v>
      </c>
      <c r="J5" s="12" t="s">
        <v>12</v>
      </c>
      <c r="K5" s="10"/>
      <c r="L5" s="9" t="s">
        <v>8</v>
      </c>
      <c r="M5" s="9"/>
      <c r="N5" s="9" t="s">
        <v>9</v>
      </c>
      <c r="O5" s="9"/>
      <c r="P5" s="9" t="s">
        <v>10</v>
      </c>
      <c r="Q5" s="9"/>
      <c r="R5" s="8"/>
      <c r="S5" s="8"/>
      <c r="T5" s="13" t="s">
        <v>11</v>
      </c>
      <c r="U5" s="13" t="s">
        <v>12</v>
      </c>
    </row>
    <row r="6" spans="1:22" ht="18" customHeight="1" x14ac:dyDescent="0.3">
      <c r="A6" s="14" t="s">
        <v>13</v>
      </c>
      <c r="B6" s="15"/>
      <c r="C6" s="14"/>
      <c r="D6" s="15"/>
      <c r="E6" s="14"/>
      <c r="F6" s="15"/>
      <c r="G6" s="16">
        <f>G7+G16+G21+G25+G29+G33</f>
        <v>1194021</v>
      </c>
      <c r="H6" s="16">
        <f>H7+H16+H21+H25+H29+H33</f>
        <v>1225294</v>
      </c>
      <c r="I6" s="17">
        <f>H6-G6</f>
        <v>31273</v>
      </c>
      <c r="J6" s="17">
        <f>I6/G6*100</f>
        <v>2.6191331643245808</v>
      </c>
      <c r="L6" s="19" t="s">
        <v>14</v>
      </c>
      <c r="M6" s="20"/>
      <c r="N6" s="19"/>
      <c r="O6" s="20"/>
      <c r="P6" s="19"/>
      <c r="Q6" s="20"/>
      <c r="R6" s="21">
        <f>R7+R31+R35+R117</f>
        <v>1194021</v>
      </c>
      <c r="S6" s="21">
        <f>S7+S31+S35+S117</f>
        <v>1225294</v>
      </c>
      <c r="T6" s="22">
        <f>S6-R6</f>
        <v>31273</v>
      </c>
      <c r="U6" s="22">
        <f>T6/R6*100</f>
        <v>2.6191331643245808</v>
      </c>
      <c r="V6" s="23"/>
    </row>
    <row r="7" spans="1:22" ht="18" customHeight="1" x14ac:dyDescent="0.3">
      <c r="A7" s="24"/>
      <c r="B7" s="15" t="s">
        <v>15</v>
      </c>
      <c r="C7" s="14"/>
      <c r="D7" s="15"/>
      <c r="E7" s="14"/>
      <c r="F7" s="15"/>
      <c r="G7" s="16">
        <f>G8</f>
        <v>44194</v>
      </c>
      <c r="H7" s="16">
        <f>[1]세입내역서!H6</f>
        <v>45044</v>
      </c>
      <c r="I7" s="17">
        <f t="shared" ref="I7:I19" si="0">H7-G7</f>
        <v>850</v>
      </c>
      <c r="J7" s="17">
        <f t="shared" ref="J7:J10" si="1">I7/G7*100</f>
        <v>1.9233380096845727</v>
      </c>
      <c r="L7" s="25"/>
      <c r="M7" s="20" t="s">
        <v>16</v>
      </c>
      <c r="N7" s="19"/>
      <c r="O7" s="20"/>
      <c r="P7" s="19"/>
      <c r="Q7" s="20"/>
      <c r="R7" s="21">
        <f>R8+R18+R22</f>
        <v>424893</v>
      </c>
      <c r="S7" s="16">
        <f>S8+S18+S22</f>
        <v>426033</v>
      </c>
      <c r="T7" s="22">
        <f t="shared" ref="T7:T70" si="2">S7-R7</f>
        <v>1140</v>
      </c>
      <c r="U7" s="22">
        <f t="shared" ref="U7:U70" si="3">T7/R7*100</f>
        <v>0.26830284330407889</v>
      </c>
    </row>
    <row r="8" spans="1:22" ht="18" customHeight="1" x14ac:dyDescent="0.3">
      <c r="A8" s="26"/>
      <c r="B8" s="27"/>
      <c r="C8" s="24"/>
      <c r="D8" s="15" t="s">
        <v>15</v>
      </c>
      <c r="E8" s="14"/>
      <c r="F8" s="15"/>
      <c r="G8" s="16">
        <f>SUM(G9:G15)</f>
        <v>44194</v>
      </c>
      <c r="H8" s="16">
        <f>SUM(H9:H15)</f>
        <v>45044</v>
      </c>
      <c r="I8" s="17">
        <f t="shared" si="0"/>
        <v>850</v>
      </c>
      <c r="J8" s="17">
        <f t="shared" si="1"/>
        <v>1.9233380096845727</v>
      </c>
      <c r="K8" s="5"/>
      <c r="L8" s="28"/>
      <c r="M8" s="29"/>
      <c r="N8" s="25"/>
      <c r="O8" s="20" t="s">
        <v>17</v>
      </c>
      <c r="P8" s="19"/>
      <c r="Q8" s="20"/>
      <c r="R8" s="30">
        <f>SUM(R9:R17)</f>
        <v>383833</v>
      </c>
      <c r="S8" s="30">
        <f>SUM(S9:S17)</f>
        <v>381975</v>
      </c>
      <c r="T8" s="22">
        <f t="shared" si="2"/>
        <v>-1858</v>
      </c>
      <c r="U8" s="22">
        <f t="shared" si="3"/>
        <v>-0.48406468438096778</v>
      </c>
    </row>
    <row r="9" spans="1:22" ht="18" customHeight="1" x14ac:dyDescent="0.3">
      <c r="A9" s="26"/>
      <c r="B9" s="27"/>
      <c r="C9" s="26"/>
      <c r="D9" s="27"/>
      <c r="E9" s="24"/>
      <c r="F9" s="31" t="s">
        <v>18</v>
      </c>
      <c r="G9" s="16">
        <f>[1]세입내역서!G8</f>
        <v>43474</v>
      </c>
      <c r="H9" s="16">
        <f>[1]세입내역서!H8</f>
        <v>33404</v>
      </c>
      <c r="I9" s="17">
        <f t="shared" si="0"/>
        <v>-10070</v>
      </c>
      <c r="J9" s="17">
        <f t="shared" si="1"/>
        <v>-23.163270000460045</v>
      </c>
      <c r="K9" s="5"/>
      <c r="L9" s="28"/>
      <c r="M9" s="29"/>
      <c r="N9" s="28"/>
      <c r="O9" s="29"/>
      <c r="P9" s="25"/>
      <c r="Q9" s="32" t="s">
        <v>19</v>
      </c>
      <c r="R9" s="30">
        <f>[1]세출내역서!G8</f>
        <v>243745</v>
      </c>
      <c r="S9" s="16">
        <f>[1]세출내역서!H8</f>
        <v>246524</v>
      </c>
      <c r="T9" s="22">
        <f t="shared" si="2"/>
        <v>2779</v>
      </c>
      <c r="U9" s="22">
        <f t="shared" si="3"/>
        <v>1.1401259513015651</v>
      </c>
    </row>
    <row r="10" spans="1:22" ht="18" customHeight="1" x14ac:dyDescent="0.3">
      <c r="A10" s="26"/>
      <c r="B10" s="27"/>
      <c r="C10" s="26"/>
      <c r="D10" s="27"/>
      <c r="E10" s="24" t="s">
        <v>20</v>
      </c>
      <c r="F10" s="31" t="s">
        <v>21</v>
      </c>
      <c r="G10" s="16">
        <v>720</v>
      </c>
      <c r="H10" s="16">
        <v>720</v>
      </c>
      <c r="I10" s="17">
        <f t="shared" si="0"/>
        <v>0</v>
      </c>
      <c r="J10" s="17">
        <f t="shared" si="1"/>
        <v>0</v>
      </c>
      <c r="K10" s="5"/>
      <c r="L10" s="28"/>
      <c r="M10" s="27"/>
      <c r="N10" s="26"/>
      <c r="O10" s="27"/>
      <c r="P10" s="24"/>
      <c r="Q10" s="31" t="s">
        <v>22</v>
      </c>
      <c r="R10" s="30">
        <f>[1]세출내역서!G18</f>
        <v>7736</v>
      </c>
      <c r="S10" s="30">
        <f>[1]세출내역서!H18</f>
        <v>6568</v>
      </c>
      <c r="T10" s="22">
        <f t="shared" si="2"/>
        <v>-1168</v>
      </c>
      <c r="U10" s="22">
        <f t="shared" si="3"/>
        <v>-15.098241985522234</v>
      </c>
    </row>
    <row r="11" spans="1:22" ht="18" customHeight="1" x14ac:dyDescent="0.3">
      <c r="A11" s="33"/>
      <c r="B11" s="34"/>
      <c r="C11" s="26"/>
      <c r="D11" s="27"/>
      <c r="E11" s="24" t="s">
        <v>20</v>
      </c>
      <c r="F11" s="31" t="s">
        <v>23</v>
      </c>
      <c r="G11" s="16">
        <f>[1]세입내역서!G18</f>
        <v>0</v>
      </c>
      <c r="H11" s="16">
        <v>3000</v>
      </c>
      <c r="I11" s="17">
        <f t="shared" si="0"/>
        <v>3000</v>
      </c>
      <c r="J11" s="17">
        <v>100</v>
      </c>
      <c r="K11" s="5"/>
      <c r="L11" s="28"/>
      <c r="M11" s="27"/>
      <c r="N11" s="26"/>
      <c r="O11" s="27"/>
      <c r="P11" s="24"/>
      <c r="Q11" s="31" t="s">
        <v>24</v>
      </c>
      <c r="R11" s="30">
        <f>[1]세출내역서!G25</f>
        <v>66489</v>
      </c>
      <c r="S11" s="30">
        <f>[1]세출내역서!H25</f>
        <v>66826</v>
      </c>
      <c r="T11" s="22">
        <f t="shared" si="2"/>
        <v>337</v>
      </c>
      <c r="U11" s="22">
        <f t="shared" si="3"/>
        <v>0.50685075726811957</v>
      </c>
    </row>
    <row r="12" spans="1:22" ht="18" customHeight="1" x14ac:dyDescent="0.3">
      <c r="A12" s="26"/>
      <c r="B12" s="27"/>
      <c r="C12" s="33"/>
      <c r="D12" s="27"/>
      <c r="E12" s="24" t="s">
        <v>20</v>
      </c>
      <c r="F12" s="31" t="s">
        <v>25</v>
      </c>
      <c r="G12" s="16">
        <f>[1]세입내역서!G19</f>
        <v>0</v>
      </c>
      <c r="H12" s="16">
        <v>2400</v>
      </c>
      <c r="I12" s="17">
        <f t="shared" si="0"/>
        <v>2400</v>
      </c>
      <c r="J12" s="17">
        <v>100</v>
      </c>
      <c r="K12" s="5"/>
      <c r="L12" s="28"/>
      <c r="M12" s="27"/>
      <c r="N12" s="26"/>
      <c r="O12" s="27"/>
      <c r="P12" s="24"/>
      <c r="Q12" s="31" t="s">
        <v>26</v>
      </c>
      <c r="R12" s="30">
        <f>[1]세출내역서!G40</f>
        <v>3772</v>
      </c>
      <c r="S12" s="30">
        <f>[1]세출내역서!H40</f>
        <v>3535</v>
      </c>
      <c r="T12" s="22">
        <f t="shared" si="2"/>
        <v>-237</v>
      </c>
      <c r="U12" s="22">
        <f t="shared" si="3"/>
        <v>-6.2831389183457054</v>
      </c>
    </row>
    <row r="13" spans="1:22" ht="18" customHeight="1" x14ac:dyDescent="0.3">
      <c r="A13" s="26"/>
      <c r="B13" s="27"/>
      <c r="C13" s="26"/>
      <c r="D13" s="27"/>
      <c r="E13" s="24" t="s">
        <v>20</v>
      </c>
      <c r="F13" s="31" t="s">
        <v>27</v>
      </c>
      <c r="G13" s="16">
        <f>[1]세입내역서!G20</f>
        <v>0</v>
      </c>
      <c r="H13" s="16">
        <v>1200</v>
      </c>
      <c r="I13" s="17">
        <f t="shared" si="0"/>
        <v>1200</v>
      </c>
      <c r="J13" s="17">
        <v>100</v>
      </c>
      <c r="K13" s="5"/>
      <c r="L13" s="28"/>
      <c r="M13" s="27"/>
      <c r="N13" s="26"/>
      <c r="O13" s="27"/>
      <c r="P13" s="24"/>
      <c r="Q13" s="31" t="s">
        <v>28</v>
      </c>
      <c r="R13" s="30">
        <f>[1]세출내역서!G45</f>
        <v>25741</v>
      </c>
      <c r="S13" s="30">
        <f>[1]세출내역서!H45</f>
        <v>24497</v>
      </c>
      <c r="T13" s="22">
        <f t="shared" si="2"/>
        <v>-1244</v>
      </c>
      <c r="U13" s="22">
        <f t="shared" si="3"/>
        <v>-4.8327570801445168</v>
      </c>
    </row>
    <row r="14" spans="1:22" ht="18" customHeight="1" x14ac:dyDescent="0.3">
      <c r="A14" s="26"/>
      <c r="B14" s="27"/>
      <c r="C14" s="26"/>
      <c r="D14" s="27"/>
      <c r="E14" s="24" t="s">
        <v>20</v>
      </c>
      <c r="F14" s="31" t="s">
        <v>29</v>
      </c>
      <c r="G14" s="16">
        <f>[1]세입내역서!G21</f>
        <v>0</v>
      </c>
      <c r="H14" s="16">
        <v>2400</v>
      </c>
      <c r="I14" s="17">
        <f t="shared" si="0"/>
        <v>2400</v>
      </c>
      <c r="J14" s="17">
        <v>100</v>
      </c>
      <c r="K14" s="5"/>
      <c r="L14" s="28"/>
      <c r="M14" s="27"/>
      <c r="N14" s="26"/>
      <c r="O14" s="27"/>
      <c r="P14" s="24"/>
      <c r="Q14" s="31" t="s">
        <v>30</v>
      </c>
      <c r="R14" s="30">
        <f>[1]세출내역서!G56</f>
        <v>1111</v>
      </c>
      <c r="S14" s="30">
        <f>[1]세출내역서!H56</f>
        <v>858</v>
      </c>
      <c r="T14" s="22">
        <f t="shared" si="2"/>
        <v>-253</v>
      </c>
      <c r="U14" s="22">
        <f t="shared" si="3"/>
        <v>-22.772277227722775</v>
      </c>
    </row>
    <row r="15" spans="1:22" ht="18" customHeight="1" x14ac:dyDescent="0.3">
      <c r="A15" s="26"/>
      <c r="B15" s="27"/>
      <c r="C15" s="26"/>
      <c r="D15" s="27"/>
      <c r="E15" s="24" t="s">
        <v>20</v>
      </c>
      <c r="F15" s="31" t="s">
        <v>31</v>
      </c>
      <c r="G15" s="16">
        <f>[1]세입내역서!G22</f>
        <v>0</v>
      </c>
      <c r="H15" s="16">
        <v>1920</v>
      </c>
      <c r="I15" s="17">
        <f t="shared" si="0"/>
        <v>1920</v>
      </c>
      <c r="J15" s="17">
        <v>100</v>
      </c>
      <c r="K15" s="5"/>
      <c r="L15" s="28"/>
      <c r="M15" s="27"/>
      <c r="N15" s="26"/>
      <c r="O15" s="27"/>
      <c r="P15" s="24"/>
      <c r="Q15" s="31" t="s">
        <v>32</v>
      </c>
      <c r="R15" s="30">
        <f>[1]세출내역서!G61</f>
        <v>32407</v>
      </c>
      <c r="S15" s="30">
        <f>[1]세출내역서!H61</f>
        <v>30652</v>
      </c>
      <c r="T15" s="22">
        <f t="shared" si="2"/>
        <v>-1755</v>
      </c>
      <c r="U15" s="22">
        <f t="shared" si="3"/>
        <v>-5.41549665195791</v>
      </c>
    </row>
    <row r="16" spans="1:22" ht="18" customHeight="1" x14ac:dyDescent="0.3">
      <c r="A16" s="24"/>
      <c r="B16" s="15" t="s">
        <v>33</v>
      </c>
      <c r="C16" s="14"/>
      <c r="D16" s="15"/>
      <c r="E16" s="14"/>
      <c r="F16" s="15"/>
      <c r="G16" s="21">
        <f>G17</f>
        <v>1134727</v>
      </c>
      <c r="H16" s="21">
        <f>H17</f>
        <v>1134207</v>
      </c>
      <c r="I16" s="17">
        <f t="shared" si="0"/>
        <v>-520</v>
      </c>
      <c r="J16" s="17">
        <f t="shared" ref="J16:J22" si="4">I16/G16*100</f>
        <v>-4.5826000438872083E-2</v>
      </c>
      <c r="K16" s="5"/>
      <c r="L16" s="28"/>
      <c r="M16" s="27"/>
      <c r="N16" s="26"/>
      <c r="O16" s="27"/>
      <c r="P16" s="24"/>
      <c r="Q16" s="31" t="s">
        <v>34</v>
      </c>
      <c r="R16" s="30">
        <f>[1]세출내역서!G68</f>
        <v>1392</v>
      </c>
      <c r="S16" s="30">
        <f>[1]세출내역서!H68</f>
        <v>1075</v>
      </c>
      <c r="T16" s="22">
        <f t="shared" si="2"/>
        <v>-317</v>
      </c>
      <c r="U16" s="22">
        <f t="shared" si="3"/>
        <v>-22.772988505747126</v>
      </c>
    </row>
    <row r="17" spans="1:21" ht="18" customHeight="1" x14ac:dyDescent="0.3">
      <c r="A17" s="26"/>
      <c r="B17" s="27"/>
      <c r="C17" s="24"/>
      <c r="D17" s="15" t="s">
        <v>33</v>
      </c>
      <c r="E17" s="14"/>
      <c r="F17" s="15"/>
      <c r="G17" s="21">
        <f>SUM(G18:G20)</f>
        <v>1134727</v>
      </c>
      <c r="H17" s="21">
        <f>SUM(H18:H20)</f>
        <v>1134207</v>
      </c>
      <c r="I17" s="17">
        <f t="shared" si="0"/>
        <v>-520</v>
      </c>
      <c r="J17" s="17">
        <f t="shared" si="4"/>
        <v>-4.5826000438872083E-2</v>
      </c>
      <c r="K17" s="5"/>
      <c r="L17" s="28"/>
      <c r="M17" s="27"/>
      <c r="N17" s="26"/>
      <c r="O17" s="27"/>
      <c r="P17" s="35"/>
      <c r="Q17" s="36" t="s">
        <v>35</v>
      </c>
      <c r="R17" s="37">
        <f>[1]세출내역서!G75</f>
        <v>1440</v>
      </c>
      <c r="S17" s="37">
        <f>[1]세출내역서!H75</f>
        <v>1440</v>
      </c>
      <c r="T17" s="22">
        <f t="shared" si="2"/>
        <v>0</v>
      </c>
      <c r="U17" s="22">
        <f t="shared" si="3"/>
        <v>0</v>
      </c>
    </row>
    <row r="18" spans="1:21" ht="18" customHeight="1" x14ac:dyDescent="0.3">
      <c r="A18" s="26"/>
      <c r="B18" s="27"/>
      <c r="C18" s="26"/>
      <c r="D18" s="27"/>
      <c r="E18" s="24"/>
      <c r="F18" s="31" t="s">
        <v>36</v>
      </c>
      <c r="G18" s="21">
        <v>529399</v>
      </c>
      <c r="H18" s="16">
        <v>531639</v>
      </c>
      <c r="I18" s="17">
        <f t="shared" si="0"/>
        <v>2240</v>
      </c>
      <c r="J18" s="17">
        <f t="shared" si="4"/>
        <v>0.42312131303610323</v>
      </c>
      <c r="L18" s="38"/>
      <c r="M18" s="39"/>
      <c r="N18" s="40"/>
      <c r="O18" s="15" t="s">
        <v>37</v>
      </c>
      <c r="P18" s="14"/>
      <c r="Q18" s="15"/>
      <c r="R18" s="21">
        <f>SUM(R19:R21)</f>
        <v>3820</v>
      </c>
      <c r="S18" s="21">
        <f>SUM(S19:S21)</f>
        <v>5300</v>
      </c>
      <c r="T18" s="22">
        <f t="shared" si="2"/>
        <v>1480</v>
      </c>
      <c r="U18" s="22">
        <f t="shared" si="3"/>
        <v>38.7434554973822</v>
      </c>
    </row>
    <row r="19" spans="1:21" ht="18" customHeight="1" x14ac:dyDescent="0.3">
      <c r="A19" s="26"/>
      <c r="B19" s="27"/>
      <c r="C19" s="26"/>
      <c r="D19" s="27"/>
      <c r="E19" s="24"/>
      <c r="F19" s="31" t="s">
        <v>38</v>
      </c>
      <c r="G19" s="21">
        <v>350285</v>
      </c>
      <c r="H19" s="16">
        <v>341800</v>
      </c>
      <c r="I19" s="17">
        <f t="shared" si="0"/>
        <v>-8485</v>
      </c>
      <c r="J19" s="17">
        <f t="shared" si="4"/>
        <v>-2.4223132592032202</v>
      </c>
      <c r="L19" s="38"/>
      <c r="M19" s="39"/>
      <c r="N19" s="41"/>
      <c r="O19" s="27"/>
      <c r="P19" s="24"/>
      <c r="Q19" s="31" t="s">
        <v>39</v>
      </c>
      <c r="R19" s="30">
        <f>[1]세출내역서!G78</f>
        <v>1200</v>
      </c>
      <c r="S19" s="21">
        <f>[1]세출내역서!H78</f>
        <v>1200</v>
      </c>
      <c r="T19" s="22">
        <f t="shared" si="2"/>
        <v>0</v>
      </c>
      <c r="U19" s="22">
        <f t="shared" si="3"/>
        <v>0</v>
      </c>
    </row>
    <row r="20" spans="1:21" ht="18" customHeight="1" x14ac:dyDescent="0.3">
      <c r="A20" s="26"/>
      <c r="B20" s="27"/>
      <c r="C20" s="26"/>
      <c r="D20" s="27"/>
      <c r="E20" s="35"/>
      <c r="F20" s="36" t="s">
        <v>40</v>
      </c>
      <c r="G20" s="42">
        <v>255043</v>
      </c>
      <c r="H20" s="43">
        <v>260768</v>
      </c>
      <c r="I20" s="22">
        <f>H20-G20</f>
        <v>5725</v>
      </c>
      <c r="J20" s="17">
        <f t="shared" si="4"/>
        <v>2.2447195178852195</v>
      </c>
      <c r="L20" s="38"/>
      <c r="M20" s="39"/>
      <c r="N20" s="41"/>
      <c r="O20" s="27"/>
      <c r="P20" s="24"/>
      <c r="Q20" s="31" t="s">
        <v>41</v>
      </c>
      <c r="R20" s="30">
        <f>[1]세출내역서!G80</f>
        <v>1000</v>
      </c>
      <c r="S20" s="21">
        <f>[1]세출내역서!H80</f>
        <v>1000</v>
      </c>
      <c r="T20" s="22">
        <f t="shared" si="2"/>
        <v>0</v>
      </c>
      <c r="U20" s="22">
        <f t="shared" si="3"/>
        <v>0</v>
      </c>
    </row>
    <row r="21" spans="1:21" ht="18" customHeight="1" x14ac:dyDescent="0.3">
      <c r="A21" s="24" t="s">
        <v>20</v>
      </c>
      <c r="B21" s="31" t="s">
        <v>42</v>
      </c>
      <c r="C21" s="44"/>
      <c r="D21" s="31"/>
      <c r="E21" s="44"/>
      <c r="F21" s="31"/>
      <c r="G21" s="16">
        <f>G22</f>
        <v>4500</v>
      </c>
      <c r="H21" s="16">
        <f>H22</f>
        <v>5310</v>
      </c>
      <c r="I21" s="17">
        <f t="shared" ref="I21:I36" si="5">H21-G21</f>
        <v>810</v>
      </c>
      <c r="J21" s="17">
        <f t="shared" si="4"/>
        <v>18</v>
      </c>
      <c r="L21" s="38"/>
      <c r="M21" s="39"/>
      <c r="N21" s="41"/>
      <c r="O21" s="27"/>
      <c r="P21" s="35"/>
      <c r="Q21" s="36" t="s">
        <v>43</v>
      </c>
      <c r="R21" s="37">
        <f>[1]세출내역서!G82</f>
        <v>1620</v>
      </c>
      <c r="S21" s="42">
        <f>[1]세출내역서!H82</f>
        <v>3100</v>
      </c>
      <c r="T21" s="22">
        <f t="shared" si="2"/>
        <v>1480</v>
      </c>
      <c r="U21" s="22">
        <f t="shared" si="3"/>
        <v>91.358024691358025</v>
      </c>
    </row>
    <row r="22" spans="1:21" ht="18" customHeight="1" x14ac:dyDescent="0.3">
      <c r="A22" s="26"/>
      <c r="B22" s="27"/>
      <c r="C22" s="24" t="s">
        <v>20</v>
      </c>
      <c r="D22" s="31" t="s">
        <v>42</v>
      </c>
      <c r="E22" s="44"/>
      <c r="F22" s="31"/>
      <c r="G22" s="16">
        <f>G23+G24</f>
        <v>4500</v>
      </c>
      <c r="H22" s="16">
        <f>H23+H24</f>
        <v>5310</v>
      </c>
      <c r="I22" s="17">
        <f t="shared" si="5"/>
        <v>810</v>
      </c>
      <c r="J22" s="17">
        <f t="shared" si="4"/>
        <v>18</v>
      </c>
      <c r="L22" s="38"/>
      <c r="M22" s="39"/>
      <c r="N22" s="40"/>
      <c r="O22" s="15" t="s">
        <v>44</v>
      </c>
      <c r="P22" s="14"/>
      <c r="Q22" s="15"/>
      <c r="R22" s="21">
        <f>SUM(R23:R30)</f>
        <v>37240</v>
      </c>
      <c r="S22" s="21">
        <f>SUM(S23:S30)</f>
        <v>38758</v>
      </c>
      <c r="T22" s="22">
        <f>S22-R22</f>
        <v>1518</v>
      </c>
      <c r="U22" s="22">
        <f t="shared" si="3"/>
        <v>4.0762620837808807</v>
      </c>
    </row>
    <row r="23" spans="1:21" ht="18" customHeight="1" x14ac:dyDescent="0.3">
      <c r="A23" s="26"/>
      <c r="B23" s="27"/>
      <c r="C23" s="26"/>
      <c r="D23" s="27"/>
      <c r="E23" s="24" t="s">
        <v>20</v>
      </c>
      <c r="F23" s="31" t="s">
        <v>45</v>
      </c>
      <c r="G23" s="16">
        <v>0</v>
      </c>
      <c r="H23" s="16">
        <v>810</v>
      </c>
      <c r="I23" s="17">
        <f t="shared" si="5"/>
        <v>810</v>
      </c>
      <c r="J23" s="17">
        <v>100</v>
      </c>
      <c r="L23" s="38"/>
      <c r="M23" s="39"/>
      <c r="N23" s="41"/>
      <c r="O23" s="27"/>
      <c r="P23" s="24"/>
      <c r="Q23" s="31" t="s">
        <v>46</v>
      </c>
      <c r="R23" s="30">
        <f>[1]세출내역서!G87</f>
        <v>2032</v>
      </c>
      <c r="S23" s="21">
        <f>[1]세출내역서!H87</f>
        <v>2032</v>
      </c>
      <c r="T23" s="22">
        <f t="shared" si="2"/>
        <v>0</v>
      </c>
      <c r="U23" s="22">
        <f t="shared" si="3"/>
        <v>0</v>
      </c>
    </row>
    <row r="24" spans="1:21" ht="18" customHeight="1" x14ac:dyDescent="0.3">
      <c r="A24" s="26"/>
      <c r="B24" s="27"/>
      <c r="C24" s="26"/>
      <c r="D24" s="27"/>
      <c r="E24" s="35" t="s">
        <v>20</v>
      </c>
      <c r="F24" s="36" t="s">
        <v>47</v>
      </c>
      <c r="G24" s="43">
        <v>4500</v>
      </c>
      <c r="H24" s="43">
        <v>4500</v>
      </c>
      <c r="I24" s="17">
        <f t="shared" si="5"/>
        <v>0</v>
      </c>
      <c r="J24" s="17">
        <f t="shared" ref="J24:J27" si="6">I24/G24*100</f>
        <v>0</v>
      </c>
      <c r="L24" s="38"/>
      <c r="M24" s="39"/>
      <c r="N24" s="41"/>
      <c r="O24" s="27"/>
      <c r="P24" s="24"/>
      <c r="Q24" s="31" t="s">
        <v>48</v>
      </c>
      <c r="R24" s="30">
        <f>[1]세출내역서!G89</f>
        <v>7698</v>
      </c>
      <c r="S24" s="21">
        <f>[1]세출내역서!H89</f>
        <v>7698</v>
      </c>
      <c r="T24" s="22">
        <f t="shared" si="2"/>
        <v>0</v>
      </c>
      <c r="U24" s="22">
        <f t="shared" si="3"/>
        <v>0</v>
      </c>
    </row>
    <row r="25" spans="1:21" ht="18" customHeight="1" x14ac:dyDescent="0.3">
      <c r="A25" s="24" t="s">
        <v>20</v>
      </c>
      <c r="B25" s="31" t="s">
        <v>49</v>
      </c>
      <c r="C25" s="44"/>
      <c r="D25" s="45"/>
      <c r="E25" s="45"/>
      <c r="F25" s="31"/>
      <c r="G25" s="16">
        <f>G26</f>
        <v>10000</v>
      </c>
      <c r="H25" s="16">
        <f>H26</f>
        <v>10000</v>
      </c>
      <c r="I25" s="17">
        <f t="shared" si="5"/>
        <v>0</v>
      </c>
      <c r="J25" s="17">
        <f t="shared" si="6"/>
        <v>0</v>
      </c>
      <c r="L25" s="38"/>
      <c r="M25" s="39"/>
      <c r="N25" s="41"/>
      <c r="O25" s="27"/>
      <c r="P25" s="24"/>
      <c r="Q25" s="31" t="s">
        <v>50</v>
      </c>
      <c r="R25" s="30">
        <f>[1]세출내역서!G97</f>
        <v>130</v>
      </c>
      <c r="S25" s="21">
        <f>[1]세출내역서!H97</f>
        <v>178</v>
      </c>
      <c r="T25" s="22">
        <f t="shared" si="2"/>
        <v>48</v>
      </c>
      <c r="U25" s="22">
        <f t="shared" si="3"/>
        <v>36.923076923076927</v>
      </c>
    </row>
    <row r="26" spans="1:21" ht="18" customHeight="1" x14ac:dyDescent="0.3">
      <c r="A26" s="26"/>
      <c r="B26" s="27"/>
      <c r="C26" s="24" t="s">
        <v>20</v>
      </c>
      <c r="D26" s="31" t="s">
        <v>49</v>
      </c>
      <c r="E26" s="44"/>
      <c r="F26" s="31"/>
      <c r="G26" s="16">
        <f>G27+G28</f>
        <v>10000</v>
      </c>
      <c r="H26" s="16">
        <f>H27+H28</f>
        <v>10000</v>
      </c>
      <c r="I26" s="17">
        <f t="shared" si="5"/>
        <v>0</v>
      </c>
      <c r="J26" s="17">
        <f t="shared" si="6"/>
        <v>0</v>
      </c>
      <c r="L26" s="38"/>
      <c r="M26" s="39"/>
      <c r="N26" s="41"/>
      <c r="O26" s="27"/>
      <c r="P26" s="46"/>
      <c r="Q26" s="47" t="s">
        <v>51</v>
      </c>
      <c r="R26" s="30">
        <f>[1]세출내역서!G100</f>
        <v>8460</v>
      </c>
      <c r="S26" s="48">
        <f>[1]세출내역서!H100</f>
        <v>8460</v>
      </c>
      <c r="T26" s="22">
        <f t="shared" si="2"/>
        <v>0</v>
      </c>
      <c r="U26" s="22">
        <f t="shared" si="3"/>
        <v>0</v>
      </c>
    </row>
    <row r="27" spans="1:21" ht="18" customHeight="1" x14ac:dyDescent="0.3">
      <c r="A27" s="49"/>
      <c r="B27" s="47"/>
      <c r="C27" s="49"/>
      <c r="D27" s="47"/>
      <c r="E27" s="24" t="s">
        <v>20</v>
      </c>
      <c r="F27" s="31" t="s">
        <v>52</v>
      </c>
      <c r="G27" s="16">
        <v>10000</v>
      </c>
      <c r="H27" s="16">
        <v>0</v>
      </c>
      <c r="I27" s="17">
        <f t="shared" si="5"/>
        <v>-10000</v>
      </c>
      <c r="J27" s="17">
        <f t="shared" si="6"/>
        <v>-100</v>
      </c>
      <c r="L27" s="50"/>
      <c r="M27" s="51"/>
      <c r="N27" s="52"/>
      <c r="O27" s="47"/>
      <c r="P27" s="24"/>
      <c r="Q27" s="31" t="s">
        <v>53</v>
      </c>
      <c r="R27" s="30">
        <f>[1]세출내역서!G104</f>
        <v>10850</v>
      </c>
      <c r="S27" s="21">
        <f>[1]세출내역서!H104</f>
        <v>12320</v>
      </c>
      <c r="T27" s="22">
        <f t="shared" si="2"/>
        <v>1470</v>
      </c>
      <c r="U27" s="22">
        <f t="shared" si="3"/>
        <v>13.548387096774196</v>
      </c>
    </row>
    <row r="28" spans="1:21" ht="18" customHeight="1" x14ac:dyDescent="0.3">
      <c r="A28" s="24" t="s">
        <v>20</v>
      </c>
      <c r="B28" s="31"/>
      <c r="C28" s="44"/>
      <c r="D28" s="31"/>
      <c r="E28" s="44"/>
      <c r="F28" s="31" t="s">
        <v>54</v>
      </c>
      <c r="G28" s="16">
        <f>[1]세입내역서!G97</f>
        <v>0</v>
      </c>
      <c r="H28" s="16">
        <v>10000</v>
      </c>
      <c r="I28" s="17">
        <f t="shared" si="5"/>
        <v>10000</v>
      </c>
      <c r="J28" s="17">
        <v>100</v>
      </c>
      <c r="L28" s="53"/>
      <c r="M28" s="54"/>
      <c r="N28" s="55"/>
      <c r="O28" s="36"/>
      <c r="P28" s="24"/>
      <c r="Q28" s="31" t="s">
        <v>55</v>
      </c>
      <c r="R28" s="30">
        <f>[1]세출내역서!G115</f>
        <v>1960</v>
      </c>
      <c r="S28" s="21">
        <f>[1]세출내역서!H115</f>
        <v>1960</v>
      </c>
      <c r="T28" s="22">
        <f t="shared" si="2"/>
        <v>0</v>
      </c>
      <c r="U28" s="22">
        <f t="shared" si="3"/>
        <v>0</v>
      </c>
    </row>
    <row r="29" spans="1:21" ht="18" customHeight="1" x14ac:dyDescent="0.3">
      <c r="A29" s="46" t="s">
        <v>20</v>
      </c>
      <c r="B29" s="47" t="s">
        <v>56</v>
      </c>
      <c r="C29" s="49"/>
      <c r="D29" s="56"/>
      <c r="E29" s="45"/>
      <c r="F29" s="47"/>
      <c r="G29" s="57">
        <f>[1]세입내역서!G98</f>
        <v>0</v>
      </c>
      <c r="H29" s="57">
        <f>H30</f>
        <v>30133</v>
      </c>
      <c r="I29" s="17">
        <f t="shared" si="5"/>
        <v>30133</v>
      </c>
      <c r="J29" s="17">
        <v>100</v>
      </c>
      <c r="L29" s="38"/>
      <c r="M29" s="39"/>
      <c r="N29" s="41"/>
      <c r="O29" s="27"/>
      <c r="P29" s="24"/>
      <c r="Q29" s="31" t="s">
        <v>57</v>
      </c>
      <c r="R29" s="30">
        <f>[1]세출내역서!G118</f>
        <v>5910</v>
      </c>
      <c r="S29" s="21">
        <f>[1]세출내역서!H118</f>
        <v>5910</v>
      </c>
      <c r="T29" s="22">
        <f t="shared" si="2"/>
        <v>0</v>
      </c>
      <c r="U29" s="22">
        <f t="shared" si="3"/>
        <v>0</v>
      </c>
    </row>
    <row r="30" spans="1:21" ht="18" customHeight="1" x14ac:dyDescent="0.3">
      <c r="A30" s="26"/>
      <c r="B30" s="27"/>
      <c r="C30" s="24" t="s">
        <v>20</v>
      </c>
      <c r="D30" s="31" t="s">
        <v>56</v>
      </c>
      <c r="E30" s="44"/>
      <c r="F30" s="31"/>
      <c r="G30" s="16">
        <f>[1]세입내역서!G99</f>
        <v>0</v>
      </c>
      <c r="H30" s="16">
        <f>H31+H32</f>
        <v>30133</v>
      </c>
      <c r="I30" s="17">
        <f t="shared" si="5"/>
        <v>30133</v>
      </c>
      <c r="J30" s="17">
        <v>100</v>
      </c>
      <c r="L30" s="38"/>
      <c r="M30" s="39"/>
      <c r="N30" s="41"/>
      <c r="O30" s="27"/>
      <c r="P30" s="35" t="s">
        <v>20</v>
      </c>
      <c r="Q30" s="36" t="s">
        <v>58</v>
      </c>
      <c r="R30" s="37">
        <f>[1]세출내역서!G123</f>
        <v>200</v>
      </c>
      <c r="S30" s="42">
        <f>[1]세출내역서!H123</f>
        <v>200</v>
      </c>
      <c r="T30" s="22">
        <f t="shared" si="2"/>
        <v>0</v>
      </c>
      <c r="U30" s="22">
        <f t="shared" si="3"/>
        <v>0</v>
      </c>
    </row>
    <row r="31" spans="1:21" ht="18" customHeight="1" x14ac:dyDescent="0.3">
      <c r="A31" s="26"/>
      <c r="B31" s="27"/>
      <c r="C31" s="26"/>
      <c r="D31" s="27"/>
      <c r="E31" s="35" t="s">
        <v>20</v>
      </c>
      <c r="F31" s="36" t="s">
        <v>59</v>
      </c>
      <c r="G31" s="43">
        <v>0</v>
      </c>
      <c r="H31" s="43">
        <v>26422</v>
      </c>
      <c r="I31" s="17">
        <f t="shared" si="5"/>
        <v>26422</v>
      </c>
      <c r="J31" s="17">
        <v>100</v>
      </c>
      <c r="L31" s="58"/>
      <c r="M31" s="59" t="s">
        <v>60</v>
      </c>
      <c r="N31" s="59"/>
      <c r="O31" s="59"/>
      <c r="P31" s="59"/>
      <c r="Q31" s="15"/>
      <c r="R31" s="21">
        <f>R32</f>
        <v>1800</v>
      </c>
      <c r="S31" s="21">
        <f>S32</f>
        <v>1800</v>
      </c>
      <c r="T31" s="22">
        <f t="shared" si="2"/>
        <v>0</v>
      </c>
      <c r="U31" s="22">
        <f t="shared" si="3"/>
        <v>0</v>
      </c>
    </row>
    <row r="32" spans="1:21" ht="18" customHeight="1" x14ac:dyDescent="0.3">
      <c r="A32" s="26"/>
      <c r="B32" s="27"/>
      <c r="C32" s="26"/>
      <c r="D32" s="34"/>
      <c r="E32" s="35" t="s">
        <v>20</v>
      </c>
      <c r="F32" s="36" t="s">
        <v>61</v>
      </c>
      <c r="G32" s="43">
        <v>0</v>
      </c>
      <c r="H32" s="43">
        <v>3711</v>
      </c>
      <c r="I32" s="17">
        <f t="shared" si="5"/>
        <v>3711</v>
      </c>
      <c r="J32" s="17">
        <v>100</v>
      </c>
      <c r="L32" s="60"/>
      <c r="M32" s="27"/>
      <c r="N32" s="24"/>
      <c r="O32" s="59" t="s">
        <v>62</v>
      </c>
      <c r="P32" s="59"/>
      <c r="Q32" s="15"/>
      <c r="R32" s="21">
        <f>SUM(R33:R34)</f>
        <v>1800</v>
      </c>
      <c r="S32" s="21">
        <f>SUM(S33:S34)</f>
        <v>1800</v>
      </c>
      <c r="T32" s="22">
        <f t="shared" si="2"/>
        <v>0</v>
      </c>
      <c r="U32" s="22">
        <f t="shared" si="3"/>
        <v>0</v>
      </c>
    </row>
    <row r="33" spans="1:21" ht="18" customHeight="1" x14ac:dyDescent="0.3">
      <c r="A33" s="24" t="s">
        <v>20</v>
      </c>
      <c r="B33" s="31" t="s">
        <v>63</v>
      </c>
      <c r="C33" s="44"/>
      <c r="D33" s="45"/>
      <c r="E33" s="45"/>
      <c r="F33" s="31"/>
      <c r="G33" s="16">
        <f>G34</f>
        <v>600</v>
      </c>
      <c r="H33" s="16">
        <f>H34</f>
        <v>600</v>
      </c>
      <c r="I33" s="17">
        <f t="shared" si="5"/>
        <v>0</v>
      </c>
      <c r="J33" s="17">
        <f t="shared" ref="J33:J36" si="7">I33/G33*100</f>
        <v>0</v>
      </c>
      <c r="L33" s="38"/>
      <c r="M33" s="27"/>
      <c r="N33" s="26"/>
      <c r="O33" s="27"/>
      <c r="P33" s="24"/>
      <c r="Q33" s="31" t="s">
        <v>64</v>
      </c>
      <c r="R33" s="21">
        <f>[1]세출내역서!G127</f>
        <v>1000</v>
      </c>
      <c r="S33" s="21">
        <f>[1]세출내역서!H127</f>
        <v>1000</v>
      </c>
      <c r="T33" s="22">
        <f t="shared" si="2"/>
        <v>0</v>
      </c>
      <c r="U33" s="22">
        <f t="shared" si="3"/>
        <v>0</v>
      </c>
    </row>
    <row r="34" spans="1:21" ht="18" customHeight="1" x14ac:dyDescent="0.3">
      <c r="A34" s="61"/>
      <c r="B34" s="36"/>
      <c r="C34" s="24" t="s">
        <v>20</v>
      </c>
      <c r="D34" s="31" t="s">
        <v>63</v>
      </c>
      <c r="E34" s="44"/>
      <c r="F34" s="31"/>
      <c r="G34" s="16">
        <f>G35+G36</f>
        <v>600</v>
      </c>
      <c r="H34" s="16">
        <f>H35+H36</f>
        <v>600</v>
      </c>
      <c r="I34" s="17">
        <f t="shared" si="5"/>
        <v>0</v>
      </c>
      <c r="J34" s="17">
        <f t="shared" si="7"/>
        <v>0</v>
      </c>
      <c r="L34" s="38"/>
      <c r="M34" s="27"/>
      <c r="N34" s="26"/>
      <c r="O34" s="27"/>
      <c r="P34" s="24"/>
      <c r="Q34" s="31" t="s">
        <v>65</v>
      </c>
      <c r="R34" s="21">
        <f>[1]세출내역서!G129</f>
        <v>800</v>
      </c>
      <c r="S34" s="21">
        <f>[1]세출내역서!H129</f>
        <v>800</v>
      </c>
      <c r="T34" s="22">
        <f t="shared" si="2"/>
        <v>0</v>
      </c>
      <c r="U34" s="22">
        <f t="shared" si="3"/>
        <v>0</v>
      </c>
    </row>
    <row r="35" spans="1:21" ht="18" customHeight="1" x14ac:dyDescent="0.3">
      <c r="A35" s="26"/>
      <c r="B35" s="27"/>
      <c r="C35" s="26"/>
      <c r="D35" s="27"/>
      <c r="E35" s="24" t="s">
        <v>20</v>
      </c>
      <c r="F35" s="31" t="s">
        <v>66</v>
      </c>
      <c r="G35" s="16">
        <v>500</v>
      </c>
      <c r="H35" s="16">
        <v>500</v>
      </c>
      <c r="I35" s="17">
        <f t="shared" si="5"/>
        <v>0</v>
      </c>
      <c r="J35" s="17">
        <f t="shared" si="7"/>
        <v>0</v>
      </c>
      <c r="L35" s="58"/>
      <c r="M35" s="59" t="s">
        <v>67</v>
      </c>
      <c r="N35" s="59"/>
      <c r="O35" s="59"/>
      <c r="P35" s="59"/>
      <c r="Q35" s="15"/>
      <c r="R35" s="21">
        <f>R36+R44+R47+R52+R58+R62+R66+R77+R72+R109+R83+R87+R92+R96+R98+R107+R100+R102+R105+R115</f>
        <v>767328</v>
      </c>
      <c r="S35" s="21">
        <f>S36+S44+S47+S52+S58+S62+S66+S77+S72+S109+S83+S87+S92+S96+S98+S107+S100+S102+S105+S115</f>
        <v>787141</v>
      </c>
      <c r="T35" s="22">
        <f t="shared" si="2"/>
        <v>19813</v>
      </c>
      <c r="U35" s="22">
        <f t="shared" si="3"/>
        <v>2.5820770257308481</v>
      </c>
    </row>
    <row r="36" spans="1:21" ht="18" customHeight="1" x14ac:dyDescent="0.3">
      <c r="A36" s="49"/>
      <c r="B36" s="47"/>
      <c r="C36" s="49"/>
      <c r="D36" s="47"/>
      <c r="E36" s="24" t="s">
        <v>20</v>
      </c>
      <c r="F36" s="31" t="s">
        <v>68</v>
      </c>
      <c r="G36" s="16">
        <v>100</v>
      </c>
      <c r="H36" s="16">
        <v>100</v>
      </c>
      <c r="I36" s="17">
        <f t="shared" si="5"/>
        <v>0</v>
      </c>
      <c r="J36" s="17">
        <f t="shared" si="7"/>
        <v>0</v>
      </c>
      <c r="L36" s="60"/>
      <c r="M36" s="39"/>
      <c r="N36" s="40"/>
      <c r="O36" s="59" t="s">
        <v>69</v>
      </c>
      <c r="P36" s="59"/>
      <c r="Q36" s="15"/>
      <c r="R36" s="30">
        <f>SUM(R37:R43)</f>
        <v>44483</v>
      </c>
      <c r="S36" s="30">
        <f>SUM(S37:S43)</f>
        <v>56691</v>
      </c>
      <c r="T36" s="22">
        <f t="shared" si="2"/>
        <v>12208</v>
      </c>
      <c r="U36" s="22">
        <f t="shared" si="3"/>
        <v>27.444192163298336</v>
      </c>
    </row>
    <row r="37" spans="1:21" ht="18" customHeight="1" x14ac:dyDescent="0.3">
      <c r="L37" s="38"/>
      <c r="M37" s="39"/>
      <c r="N37" s="41"/>
      <c r="O37" s="27"/>
      <c r="P37" s="24"/>
      <c r="Q37" s="31" t="s">
        <v>70</v>
      </c>
      <c r="R37" s="30">
        <f>[1]세출내역서!G133</f>
        <v>14895</v>
      </c>
      <c r="S37" s="21">
        <f>[1]세출내역서!H133</f>
        <v>14895</v>
      </c>
      <c r="T37" s="22">
        <f t="shared" si="2"/>
        <v>0</v>
      </c>
      <c r="U37" s="22">
        <f t="shared" si="3"/>
        <v>0</v>
      </c>
    </row>
    <row r="38" spans="1:21" ht="18" customHeight="1" x14ac:dyDescent="0.3">
      <c r="L38" s="38"/>
      <c r="M38" s="39"/>
      <c r="N38" s="41"/>
      <c r="O38" s="27"/>
      <c r="P38" s="24" t="s">
        <v>20</v>
      </c>
      <c r="Q38" s="31" t="s">
        <v>71</v>
      </c>
      <c r="R38" s="30">
        <f>[1]세출내역서!G184</f>
        <v>2640</v>
      </c>
      <c r="S38" s="21">
        <f>[1]세출내역서!H184</f>
        <v>2640</v>
      </c>
      <c r="T38" s="22">
        <f t="shared" si="2"/>
        <v>0</v>
      </c>
      <c r="U38" s="22">
        <f t="shared" si="3"/>
        <v>0</v>
      </c>
    </row>
    <row r="39" spans="1:21" ht="18" customHeight="1" x14ac:dyDescent="0.3">
      <c r="L39" s="38"/>
      <c r="M39" s="39"/>
      <c r="N39" s="41"/>
      <c r="O39" s="27"/>
      <c r="P39" s="24" t="s">
        <v>20</v>
      </c>
      <c r="Q39" s="31" t="s">
        <v>72</v>
      </c>
      <c r="R39" s="30">
        <f>[1]세출내역서!G194</f>
        <v>2540</v>
      </c>
      <c r="S39" s="21">
        <f>[1]세출내역서!H194</f>
        <v>3350</v>
      </c>
      <c r="T39" s="22">
        <f t="shared" si="2"/>
        <v>810</v>
      </c>
      <c r="U39" s="22">
        <f t="shared" si="3"/>
        <v>31.889763779527559</v>
      </c>
    </row>
    <row r="40" spans="1:21" ht="18" customHeight="1" x14ac:dyDescent="0.3">
      <c r="L40" s="38"/>
      <c r="M40" s="39"/>
      <c r="N40" s="41"/>
      <c r="O40" s="27"/>
      <c r="P40" s="24" t="s">
        <v>20</v>
      </c>
      <c r="Q40" s="31" t="s">
        <v>73</v>
      </c>
      <c r="R40" s="30">
        <f>[1]세출내역서!G201</f>
        <v>22333</v>
      </c>
      <c r="S40" s="21">
        <f>[1]세출내역서!H201</f>
        <v>18266</v>
      </c>
      <c r="T40" s="22">
        <f t="shared" si="2"/>
        <v>-4067</v>
      </c>
      <c r="U40" s="22">
        <f t="shared" si="3"/>
        <v>-18.210719562978554</v>
      </c>
    </row>
    <row r="41" spans="1:21" ht="18" customHeight="1" x14ac:dyDescent="0.3">
      <c r="L41" s="38"/>
      <c r="M41" s="39"/>
      <c r="N41" s="41"/>
      <c r="O41" s="27"/>
      <c r="P41" s="24" t="s">
        <v>20</v>
      </c>
      <c r="Q41" s="31" t="s">
        <v>74</v>
      </c>
      <c r="R41" s="30">
        <f>[1]세출내역서!G240</f>
        <v>0</v>
      </c>
      <c r="S41" s="21">
        <f>[1]세출내역서!H240</f>
        <v>9268</v>
      </c>
      <c r="T41" s="22">
        <f t="shared" si="2"/>
        <v>9268</v>
      </c>
      <c r="U41" s="22">
        <v>100</v>
      </c>
    </row>
    <row r="42" spans="1:21" ht="18" customHeight="1" x14ac:dyDescent="0.3">
      <c r="L42" s="38"/>
      <c r="M42" s="39"/>
      <c r="N42" s="41"/>
      <c r="O42" s="27"/>
      <c r="P42" s="46" t="s">
        <v>20</v>
      </c>
      <c r="Q42" s="47" t="s">
        <v>75</v>
      </c>
      <c r="R42" s="30">
        <f>[1]세출내역서!G248</f>
        <v>475</v>
      </c>
      <c r="S42" s="48">
        <f>[1]세출내역서!H248</f>
        <v>5672</v>
      </c>
      <c r="T42" s="22">
        <f t="shared" si="2"/>
        <v>5197</v>
      </c>
      <c r="U42" s="22">
        <f t="shared" si="3"/>
        <v>1094.1052631578948</v>
      </c>
    </row>
    <row r="43" spans="1:21" ht="18" customHeight="1" x14ac:dyDescent="0.3">
      <c r="L43" s="38"/>
      <c r="M43" s="39"/>
      <c r="N43" s="52"/>
      <c r="O43" s="47"/>
      <c r="P43" s="24" t="s">
        <v>20</v>
      </c>
      <c r="Q43" s="31" t="s">
        <v>76</v>
      </c>
      <c r="R43" s="21">
        <f>[1]세출내역서!G260</f>
        <v>1600</v>
      </c>
      <c r="S43" s="21">
        <f>[1]세출내역서!H260</f>
        <v>2600</v>
      </c>
      <c r="T43" s="22">
        <f t="shared" si="2"/>
        <v>1000</v>
      </c>
      <c r="U43" s="22">
        <f t="shared" si="3"/>
        <v>62.5</v>
      </c>
    </row>
    <row r="44" spans="1:21" ht="18" customHeight="1" x14ac:dyDescent="0.3">
      <c r="L44" s="38"/>
      <c r="M44" s="39"/>
      <c r="N44" s="62" t="s">
        <v>20</v>
      </c>
      <c r="O44" s="63" t="s">
        <v>77</v>
      </c>
      <c r="P44" s="63"/>
      <c r="Q44" s="64"/>
      <c r="R44" s="21">
        <f>R45+R46</f>
        <v>20000</v>
      </c>
      <c r="S44" s="21">
        <f>S45+S46</f>
        <v>24500</v>
      </c>
      <c r="T44" s="22">
        <f t="shared" si="2"/>
        <v>4500</v>
      </c>
      <c r="U44" s="22">
        <f>T44/R44*100</f>
        <v>22.5</v>
      </c>
    </row>
    <row r="45" spans="1:21" ht="18" customHeight="1" x14ac:dyDescent="0.3">
      <c r="L45" s="38"/>
      <c r="M45" s="39"/>
      <c r="N45" s="65"/>
      <c r="O45" s="66"/>
      <c r="P45" s="67"/>
      <c r="Q45" s="36" t="s">
        <v>78</v>
      </c>
      <c r="R45" s="42">
        <f>[1]세출내역서!G265</f>
        <v>0</v>
      </c>
      <c r="S45" s="42">
        <f>[1]세출내역서!H265</f>
        <v>381</v>
      </c>
      <c r="T45" s="22">
        <f t="shared" si="2"/>
        <v>381</v>
      </c>
      <c r="U45" s="22">
        <v>100</v>
      </c>
    </row>
    <row r="46" spans="1:21" ht="18" customHeight="1" x14ac:dyDescent="0.3">
      <c r="L46" s="38"/>
      <c r="M46" s="39"/>
      <c r="N46" s="41"/>
      <c r="O46" s="34"/>
      <c r="P46" s="35" t="s">
        <v>20</v>
      </c>
      <c r="Q46" s="36" t="s">
        <v>67</v>
      </c>
      <c r="R46" s="42">
        <f>[1]세출내역서!G267</f>
        <v>20000</v>
      </c>
      <c r="S46" s="42">
        <f>[1]세출내역서!H267</f>
        <v>24119</v>
      </c>
      <c r="T46" s="22">
        <v>4119</v>
      </c>
      <c r="U46" s="22">
        <v>20.594999999999999</v>
      </c>
    </row>
    <row r="47" spans="1:21" ht="18" customHeight="1" x14ac:dyDescent="0.3">
      <c r="L47" s="38"/>
      <c r="M47" s="39"/>
      <c r="N47" s="40" t="s">
        <v>20</v>
      </c>
      <c r="O47" s="59" t="s">
        <v>79</v>
      </c>
      <c r="P47" s="59"/>
      <c r="Q47" s="15"/>
      <c r="R47" s="21">
        <f>R48+R49+R50+R51</f>
        <v>141008</v>
      </c>
      <c r="S47" s="21">
        <f>SUM(S48:S51)</f>
        <v>141092</v>
      </c>
      <c r="T47" s="22">
        <f t="shared" si="2"/>
        <v>84</v>
      </c>
      <c r="U47" s="22">
        <f t="shared" si="3"/>
        <v>5.9571088165210492E-2</v>
      </c>
    </row>
    <row r="48" spans="1:21" ht="18" customHeight="1" x14ac:dyDescent="0.3">
      <c r="L48" s="38"/>
      <c r="M48" s="39"/>
      <c r="N48" s="41"/>
      <c r="O48" s="27"/>
      <c r="P48" s="24" t="s">
        <v>20</v>
      </c>
      <c r="Q48" s="31" t="s">
        <v>80</v>
      </c>
      <c r="R48" s="68">
        <f>[1]세출내역서!G283</f>
        <v>123057</v>
      </c>
      <c r="S48" s="21">
        <f>[1]세출내역서!H283</f>
        <v>125877</v>
      </c>
      <c r="T48" s="22">
        <f t="shared" si="2"/>
        <v>2820</v>
      </c>
      <c r="U48" s="22">
        <f t="shared" si="3"/>
        <v>2.2916209561422756</v>
      </c>
    </row>
    <row r="49" spans="8:21" ht="18" customHeight="1" x14ac:dyDescent="0.3">
      <c r="L49" s="38"/>
      <c r="M49" s="39"/>
      <c r="N49" s="41"/>
      <c r="O49" s="27"/>
      <c r="P49" s="24" t="s">
        <v>20</v>
      </c>
      <c r="Q49" s="31" t="s">
        <v>81</v>
      </c>
      <c r="R49" s="69">
        <f>[1]세출내역서!G302</f>
        <v>720</v>
      </c>
      <c r="S49" s="21">
        <f>[1]세출내역서!H302</f>
        <v>804</v>
      </c>
      <c r="T49" s="22">
        <f t="shared" si="2"/>
        <v>84</v>
      </c>
      <c r="U49" s="22">
        <f t="shared" si="3"/>
        <v>11.666666666666666</v>
      </c>
    </row>
    <row r="50" spans="8:21" ht="18" customHeight="1" x14ac:dyDescent="0.3">
      <c r="L50" s="38"/>
      <c r="M50" s="70"/>
      <c r="N50" s="38"/>
      <c r="O50" s="29"/>
      <c r="P50" s="25" t="s">
        <v>20</v>
      </c>
      <c r="Q50" s="32" t="s">
        <v>44</v>
      </c>
      <c r="R50" s="30">
        <f>[1]세출내역서!G307</f>
        <v>13469</v>
      </c>
      <c r="S50" s="16">
        <f>[1]세출내역서!H307</f>
        <v>12155</v>
      </c>
      <c r="T50" s="22">
        <f t="shared" si="2"/>
        <v>-1314</v>
      </c>
      <c r="U50" s="22">
        <f t="shared" si="3"/>
        <v>-9.7557353923825083</v>
      </c>
    </row>
    <row r="51" spans="8:21" ht="18" customHeight="1" x14ac:dyDescent="0.3">
      <c r="L51" s="50"/>
      <c r="M51" s="71"/>
      <c r="N51" s="50"/>
      <c r="O51" s="72"/>
      <c r="P51" s="25" t="s">
        <v>20</v>
      </c>
      <c r="Q51" s="32" t="s">
        <v>67</v>
      </c>
      <c r="R51" s="30">
        <f>[1]세출내역서!G318</f>
        <v>3762</v>
      </c>
      <c r="S51" s="16">
        <f>[1]세출내역서!H318</f>
        <v>2256</v>
      </c>
      <c r="T51" s="22">
        <f t="shared" si="2"/>
        <v>-1506</v>
      </c>
      <c r="U51" s="22">
        <f t="shared" si="3"/>
        <v>-40.03189792663477</v>
      </c>
    </row>
    <row r="52" spans="8:21" ht="18" customHeight="1" x14ac:dyDescent="0.3">
      <c r="L52" s="53"/>
      <c r="M52" s="73"/>
      <c r="N52" s="74" t="s">
        <v>20</v>
      </c>
      <c r="O52" s="75" t="s">
        <v>82</v>
      </c>
      <c r="P52" s="75"/>
      <c r="Q52" s="20"/>
      <c r="R52" s="21">
        <f>SUM(R53:R57)</f>
        <v>43320</v>
      </c>
      <c r="S52" s="16">
        <f>SUM(S53:S57)</f>
        <v>43819</v>
      </c>
      <c r="T52" s="22">
        <f t="shared" si="2"/>
        <v>499</v>
      </c>
      <c r="U52" s="22">
        <f t="shared" si="3"/>
        <v>1.1518928901200369</v>
      </c>
    </row>
    <row r="53" spans="8:21" ht="18" customHeight="1" x14ac:dyDescent="0.3">
      <c r="L53" s="38"/>
      <c r="M53" s="70"/>
      <c r="N53" s="38"/>
      <c r="O53" s="29"/>
      <c r="P53" s="76" t="s">
        <v>20</v>
      </c>
      <c r="Q53" s="72" t="s">
        <v>17</v>
      </c>
      <c r="R53" s="48">
        <f>[1]세출내역서!G321</f>
        <v>29806</v>
      </c>
      <c r="S53" s="57">
        <f>[1]세출내역서!H321</f>
        <v>30245</v>
      </c>
      <c r="T53" s="77">
        <f t="shared" si="2"/>
        <v>439</v>
      </c>
      <c r="U53" s="77">
        <f t="shared" si="3"/>
        <v>1.4728578138629806</v>
      </c>
    </row>
    <row r="54" spans="8:21" ht="18" customHeight="1" x14ac:dyDescent="0.3">
      <c r="L54" s="38"/>
      <c r="M54" s="70"/>
      <c r="N54" s="38"/>
      <c r="O54" s="29"/>
      <c r="P54" s="25" t="s">
        <v>20</v>
      </c>
      <c r="Q54" s="32" t="s">
        <v>44</v>
      </c>
      <c r="R54" s="21">
        <f>[1]세출내역서!G332</f>
        <v>5174</v>
      </c>
      <c r="S54" s="16">
        <f>[1]세출내역서!H332</f>
        <v>3820</v>
      </c>
      <c r="T54" s="22">
        <f t="shared" si="2"/>
        <v>-1354</v>
      </c>
      <c r="U54" s="22">
        <f t="shared" si="3"/>
        <v>-26.169308078855817</v>
      </c>
    </row>
    <row r="55" spans="8:21" ht="18" customHeight="1" x14ac:dyDescent="0.3">
      <c r="L55" s="38"/>
      <c r="M55" s="70"/>
      <c r="N55" s="38"/>
      <c r="O55" s="29"/>
      <c r="P55" s="78"/>
      <c r="Q55" s="32" t="s">
        <v>83</v>
      </c>
      <c r="R55" s="42">
        <f>[1]세출내역서!G342</f>
        <v>1920</v>
      </c>
      <c r="S55" s="43">
        <f>[1]세출내역서!H342</f>
        <v>109</v>
      </c>
      <c r="T55" s="22">
        <f t="shared" si="2"/>
        <v>-1811</v>
      </c>
      <c r="U55" s="22">
        <f t="shared" si="3"/>
        <v>-94.322916666666671</v>
      </c>
    </row>
    <row r="56" spans="8:21" ht="18" customHeight="1" x14ac:dyDescent="0.3">
      <c r="L56" s="41"/>
      <c r="M56" s="39"/>
      <c r="N56" s="41"/>
      <c r="O56" s="27"/>
      <c r="P56" s="35" t="s">
        <v>20</v>
      </c>
      <c r="Q56" s="36" t="s">
        <v>67</v>
      </c>
      <c r="R56" s="42">
        <f>[1]세출내역서!G346</f>
        <v>6420</v>
      </c>
      <c r="S56" s="43">
        <f>[1]세출내역서!H346</f>
        <v>7335</v>
      </c>
      <c r="T56" s="22">
        <f t="shared" si="2"/>
        <v>915</v>
      </c>
      <c r="U56" s="22">
        <f t="shared" si="3"/>
        <v>14.252336448598129</v>
      </c>
    </row>
    <row r="57" spans="8:21" ht="18" customHeight="1" x14ac:dyDescent="0.3">
      <c r="I57" s="2"/>
      <c r="J57" s="2"/>
      <c r="L57" s="41"/>
      <c r="M57" s="39"/>
      <c r="N57" s="41"/>
      <c r="O57" s="27"/>
      <c r="P57" s="35" t="s">
        <v>20</v>
      </c>
      <c r="Q57" s="36" t="s">
        <v>84</v>
      </c>
      <c r="R57" s="42">
        <f>[1]세출내역서!G347</f>
        <v>0</v>
      </c>
      <c r="S57" s="43">
        <f>[1]세출내역서!H357</f>
        <v>2310</v>
      </c>
      <c r="T57" s="22">
        <f t="shared" si="2"/>
        <v>2310</v>
      </c>
      <c r="U57" s="22">
        <v>100</v>
      </c>
    </row>
    <row r="58" spans="8:21" ht="18" customHeight="1" x14ac:dyDescent="0.3">
      <c r="I58" s="2"/>
      <c r="J58" s="2"/>
      <c r="K58" s="2"/>
      <c r="L58" s="41"/>
      <c r="M58" s="27"/>
      <c r="N58" s="24" t="s">
        <v>20</v>
      </c>
      <c r="O58" s="59" t="s">
        <v>85</v>
      </c>
      <c r="P58" s="59"/>
      <c r="Q58" s="15"/>
      <c r="R58" s="21">
        <f>SUM(R59:R61)</f>
        <v>30050</v>
      </c>
      <c r="S58" s="21">
        <f>SUM(S59:S61)</f>
        <v>30161</v>
      </c>
      <c r="T58" s="22">
        <f t="shared" si="2"/>
        <v>111</v>
      </c>
      <c r="U58" s="22">
        <f t="shared" si="3"/>
        <v>0.36938435940099834</v>
      </c>
    </row>
    <row r="59" spans="8:21" ht="18" customHeight="1" x14ac:dyDescent="0.3">
      <c r="I59" s="2"/>
      <c r="J59" s="2"/>
      <c r="K59" s="2"/>
      <c r="L59" s="41"/>
      <c r="M59" s="27"/>
      <c r="N59" s="26"/>
      <c r="O59" s="27"/>
      <c r="P59" s="24" t="s">
        <v>20</v>
      </c>
      <c r="Q59" s="31" t="s">
        <v>17</v>
      </c>
      <c r="R59" s="21">
        <f>[1]세출내역서!G361</f>
        <v>28932</v>
      </c>
      <c r="S59" s="21">
        <f>[1]세출내역서!H361</f>
        <v>30050</v>
      </c>
      <c r="T59" s="22">
        <f t="shared" si="2"/>
        <v>1118</v>
      </c>
      <c r="U59" s="22">
        <f t="shared" si="3"/>
        <v>3.8642333748098991</v>
      </c>
    </row>
    <row r="60" spans="8:21" ht="18" customHeight="1" x14ac:dyDescent="0.3">
      <c r="I60" s="2"/>
      <c r="J60" s="2"/>
      <c r="K60" s="2"/>
      <c r="L60" s="41"/>
      <c r="M60" s="27"/>
      <c r="N60" s="26"/>
      <c r="O60" s="27"/>
      <c r="P60" s="35"/>
      <c r="Q60" s="36" t="s">
        <v>86</v>
      </c>
      <c r="R60" s="42">
        <f>[1]세출내역서!G373</f>
        <v>0</v>
      </c>
      <c r="S60" s="42">
        <f>[1]세출내역서!H373</f>
        <v>111</v>
      </c>
      <c r="T60" s="22">
        <f>S60-R60</f>
        <v>111</v>
      </c>
      <c r="U60" s="22">
        <v>100</v>
      </c>
    </row>
    <row r="61" spans="8:21" ht="18" customHeight="1" x14ac:dyDescent="0.3">
      <c r="H61" s="2"/>
      <c r="I61" s="2"/>
      <c r="J61" s="2"/>
      <c r="K61" s="2"/>
      <c r="L61" s="41"/>
      <c r="M61" s="27"/>
      <c r="N61" s="26"/>
      <c r="O61" s="27"/>
      <c r="P61" s="35" t="s">
        <v>20</v>
      </c>
      <c r="Q61" s="36" t="s">
        <v>44</v>
      </c>
      <c r="R61" s="42">
        <f>[1]세출내역서!G374</f>
        <v>1118</v>
      </c>
      <c r="S61" s="42">
        <f>[1]세출내역서!H374</f>
        <v>0</v>
      </c>
      <c r="T61" s="22">
        <f t="shared" si="2"/>
        <v>-1118</v>
      </c>
      <c r="U61" s="22">
        <f t="shared" si="3"/>
        <v>-100</v>
      </c>
    </row>
    <row r="62" spans="8:21" ht="18" customHeight="1" x14ac:dyDescent="0.3">
      <c r="H62" s="2"/>
      <c r="I62" s="2"/>
      <c r="J62" s="2"/>
      <c r="K62" s="2"/>
      <c r="L62" s="41"/>
      <c r="M62" s="39"/>
      <c r="N62" s="40" t="s">
        <v>20</v>
      </c>
      <c r="O62" s="59" t="s">
        <v>87</v>
      </c>
      <c r="P62" s="59"/>
      <c r="Q62" s="15"/>
      <c r="R62" s="21">
        <f>SUM(R63:R65)</f>
        <v>34680</v>
      </c>
      <c r="S62" s="21">
        <f>SUM(S63:S65)</f>
        <v>34680</v>
      </c>
      <c r="T62" s="22">
        <f t="shared" si="2"/>
        <v>0</v>
      </c>
      <c r="U62" s="22">
        <f t="shared" si="3"/>
        <v>0</v>
      </c>
    </row>
    <row r="63" spans="8:21" ht="18" customHeight="1" x14ac:dyDescent="0.3">
      <c r="H63" s="2"/>
      <c r="I63" s="2"/>
      <c r="J63" s="2"/>
      <c r="K63" s="2"/>
      <c r="L63" s="41"/>
      <c r="M63" s="39"/>
      <c r="N63" s="41"/>
      <c r="O63" s="27"/>
      <c r="P63" s="24" t="s">
        <v>20</v>
      </c>
      <c r="Q63" s="31" t="s">
        <v>17</v>
      </c>
      <c r="R63" s="21">
        <f>[1]세출내역서!G376</f>
        <v>30988</v>
      </c>
      <c r="S63" s="21">
        <f>[1]세출내역서!H376</f>
        <v>31912</v>
      </c>
      <c r="T63" s="22">
        <f t="shared" si="2"/>
        <v>924</v>
      </c>
      <c r="U63" s="22">
        <f t="shared" si="3"/>
        <v>2.9817994062217634</v>
      </c>
    </row>
    <row r="64" spans="8:21" ht="18" customHeight="1" x14ac:dyDescent="0.3">
      <c r="H64" s="2"/>
      <c r="I64" s="2"/>
      <c r="J64" s="2"/>
      <c r="K64" s="2"/>
      <c r="L64" s="41"/>
      <c r="M64" s="39"/>
      <c r="N64" s="41"/>
      <c r="O64" s="27"/>
      <c r="P64" s="24" t="s">
        <v>20</v>
      </c>
      <c r="Q64" s="31" t="s">
        <v>44</v>
      </c>
      <c r="R64" s="21">
        <f>[1]세출내역서!G388</f>
        <v>2292</v>
      </c>
      <c r="S64" s="21">
        <f>[1]세출내역서!H388</f>
        <v>1368</v>
      </c>
      <c r="T64" s="22">
        <f t="shared" si="2"/>
        <v>-924</v>
      </c>
      <c r="U64" s="22">
        <f t="shared" si="3"/>
        <v>-40.31413612565445</v>
      </c>
    </row>
    <row r="65" spans="8:23" ht="18" customHeight="1" x14ac:dyDescent="0.3">
      <c r="H65" s="2"/>
      <c r="I65" s="2"/>
      <c r="J65" s="2"/>
      <c r="K65" s="2"/>
      <c r="L65" s="41"/>
      <c r="M65" s="39"/>
      <c r="N65" s="41"/>
      <c r="O65" s="27"/>
      <c r="P65" s="35" t="s">
        <v>20</v>
      </c>
      <c r="Q65" s="36" t="s">
        <v>67</v>
      </c>
      <c r="R65" s="42">
        <f>[1]세출내역서!G397</f>
        <v>1400</v>
      </c>
      <c r="S65" s="42">
        <f>[1]세출내역서!H397</f>
        <v>1400</v>
      </c>
      <c r="T65" s="22">
        <f t="shared" si="2"/>
        <v>0</v>
      </c>
      <c r="U65" s="22">
        <f t="shared" si="3"/>
        <v>0</v>
      </c>
    </row>
    <row r="66" spans="8:23" ht="18" customHeight="1" x14ac:dyDescent="0.3">
      <c r="H66" s="2"/>
      <c r="I66" s="2"/>
      <c r="J66" s="2"/>
      <c r="K66" s="2"/>
      <c r="L66" s="38"/>
      <c r="M66" s="70"/>
      <c r="N66" s="25" t="s">
        <v>20</v>
      </c>
      <c r="O66" s="75" t="s">
        <v>88</v>
      </c>
      <c r="P66" s="75"/>
      <c r="Q66" s="20"/>
      <c r="R66" s="16">
        <f>SUM(R67:R71)</f>
        <v>56228</v>
      </c>
      <c r="S66" s="16">
        <f>SUM(S67:S71)</f>
        <v>59311</v>
      </c>
      <c r="T66" s="22">
        <f t="shared" si="2"/>
        <v>3083</v>
      </c>
      <c r="U66" s="22">
        <f t="shared" si="3"/>
        <v>5.4830333641602049</v>
      </c>
    </row>
    <row r="67" spans="8:23" ht="18" customHeight="1" x14ac:dyDescent="0.3">
      <c r="L67" s="38"/>
      <c r="M67" s="70"/>
      <c r="N67" s="28"/>
      <c r="O67" s="29"/>
      <c r="P67" s="25" t="s">
        <v>20</v>
      </c>
      <c r="Q67" s="32" t="s">
        <v>17</v>
      </c>
      <c r="R67" s="21">
        <f>[1]세출내역서!G401</f>
        <v>40282</v>
      </c>
      <c r="S67" s="16">
        <f>[1]세출내역서!H401</f>
        <v>40822</v>
      </c>
      <c r="T67" s="22">
        <f t="shared" si="2"/>
        <v>540</v>
      </c>
      <c r="U67" s="22">
        <f t="shared" si="3"/>
        <v>1.3405491286430664</v>
      </c>
    </row>
    <row r="68" spans="8:23" ht="18" customHeight="1" x14ac:dyDescent="0.3">
      <c r="L68" s="38"/>
      <c r="M68" s="70"/>
      <c r="N68" s="28"/>
      <c r="O68" s="29"/>
      <c r="P68" s="76" t="s">
        <v>20</v>
      </c>
      <c r="Q68" s="72" t="s">
        <v>44</v>
      </c>
      <c r="R68" s="48">
        <f>[1]세출내역서!G420</f>
        <v>2368</v>
      </c>
      <c r="S68" s="57">
        <f>[1]세출내역서!H420</f>
        <v>3078</v>
      </c>
      <c r="T68" s="22">
        <f t="shared" si="2"/>
        <v>710</v>
      </c>
      <c r="U68" s="22">
        <f t="shared" si="3"/>
        <v>29.983108108108109</v>
      </c>
    </row>
    <row r="69" spans="8:23" ht="18" customHeight="1" x14ac:dyDescent="0.3">
      <c r="L69" s="38"/>
      <c r="M69" s="70"/>
      <c r="N69" s="28"/>
      <c r="O69" s="29"/>
      <c r="P69" s="79"/>
      <c r="Q69" s="29" t="s">
        <v>83</v>
      </c>
      <c r="R69" s="80">
        <f>[1]세출내역서!G426</f>
        <v>1140</v>
      </c>
      <c r="S69" s="81">
        <f>[1]세출내역서!H426</f>
        <v>3283</v>
      </c>
      <c r="T69" s="22">
        <f t="shared" si="2"/>
        <v>2143</v>
      </c>
      <c r="U69" s="22">
        <f t="shared" si="3"/>
        <v>187.98245614035088</v>
      </c>
    </row>
    <row r="70" spans="8:23" ht="18" customHeight="1" x14ac:dyDescent="0.3">
      <c r="L70" s="38"/>
      <c r="M70" s="70"/>
      <c r="N70" s="28"/>
      <c r="O70" s="29"/>
      <c r="P70" s="78" t="s">
        <v>20</v>
      </c>
      <c r="Q70" s="82" t="s">
        <v>67</v>
      </c>
      <c r="R70" s="42">
        <f>[1]세출내역서!G429</f>
        <v>11178</v>
      </c>
      <c r="S70" s="43">
        <f>[1]세출내역서!H429</f>
        <v>9928</v>
      </c>
      <c r="T70" s="22">
        <f t="shared" si="2"/>
        <v>-1250</v>
      </c>
      <c r="U70" s="22">
        <f t="shared" si="3"/>
        <v>-11.182680264805869</v>
      </c>
    </row>
    <row r="71" spans="8:23" ht="18" customHeight="1" x14ac:dyDescent="0.3">
      <c r="L71" s="38"/>
      <c r="M71" s="70"/>
      <c r="N71" s="28"/>
      <c r="O71" s="72"/>
      <c r="P71" s="83"/>
      <c r="Q71" s="82" t="s">
        <v>84</v>
      </c>
      <c r="R71" s="42">
        <f>[1]세출내역서!G451</f>
        <v>1260</v>
      </c>
      <c r="S71" s="43">
        <f>[1]세출내역서!H451</f>
        <v>2200</v>
      </c>
      <c r="T71" s="22">
        <f t="shared" ref="T71:T119" si="8">S71-R71</f>
        <v>940</v>
      </c>
      <c r="U71" s="22">
        <f t="shared" ref="U71:U108" si="9">T71/R71*100</f>
        <v>74.603174603174608</v>
      </c>
    </row>
    <row r="72" spans="8:23" ht="18" customHeight="1" x14ac:dyDescent="0.3">
      <c r="L72" s="38"/>
      <c r="M72" s="70"/>
      <c r="N72" s="74" t="s">
        <v>20</v>
      </c>
      <c r="O72" s="75" t="s">
        <v>89</v>
      </c>
      <c r="P72" s="75"/>
      <c r="Q72" s="20"/>
      <c r="R72" s="16">
        <f>SUM(R73:R76)</f>
        <v>55028</v>
      </c>
      <c r="S72" s="16">
        <f>SUM(S73:S76)</f>
        <v>55093</v>
      </c>
      <c r="T72" s="22">
        <f t="shared" si="8"/>
        <v>65</v>
      </c>
      <c r="U72" s="22">
        <f t="shared" si="9"/>
        <v>0.11812168350657846</v>
      </c>
    </row>
    <row r="73" spans="8:23" ht="18" customHeight="1" x14ac:dyDescent="0.3">
      <c r="L73" s="38"/>
      <c r="M73" s="70"/>
      <c r="N73" s="38"/>
      <c r="O73" s="29"/>
      <c r="P73" s="76" t="s">
        <v>20</v>
      </c>
      <c r="Q73" s="72" t="s">
        <v>17</v>
      </c>
      <c r="R73" s="30">
        <f>[1]세출내역서!G459</f>
        <v>43754</v>
      </c>
      <c r="S73" s="57">
        <f>[1]세출내역서!H459</f>
        <v>43920</v>
      </c>
      <c r="T73" s="22">
        <f t="shared" si="8"/>
        <v>166</v>
      </c>
      <c r="U73" s="22">
        <f t="shared" si="9"/>
        <v>0.37939388398774965</v>
      </c>
    </row>
    <row r="74" spans="8:23" ht="18" customHeight="1" x14ac:dyDescent="0.3">
      <c r="L74" s="38"/>
      <c r="M74" s="70"/>
      <c r="N74" s="38"/>
      <c r="O74" s="29"/>
      <c r="P74" s="25" t="s">
        <v>20</v>
      </c>
      <c r="Q74" s="32" t="s">
        <v>44</v>
      </c>
      <c r="R74" s="30">
        <f>[1]세출내역서!G471</f>
        <v>4774</v>
      </c>
      <c r="S74" s="16">
        <f>[1]세출내역서!H471</f>
        <v>4708</v>
      </c>
      <c r="T74" s="22">
        <f t="shared" si="8"/>
        <v>-66</v>
      </c>
      <c r="U74" s="22">
        <f t="shared" si="9"/>
        <v>-1.3824884792626728</v>
      </c>
      <c r="W74" s="84"/>
    </row>
    <row r="75" spans="8:23" ht="18" customHeight="1" x14ac:dyDescent="0.3">
      <c r="L75" s="50"/>
      <c r="M75" s="71"/>
      <c r="N75" s="50"/>
      <c r="O75" s="72"/>
      <c r="P75" s="25"/>
      <c r="Q75" s="32" t="s">
        <v>83</v>
      </c>
      <c r="R75" s="30">
        <f>[1]세출내역서!G481</f>
        <v>1200</v>
      </c>
      <c r="S75" s="16">
        <f>[1]세출내역서!H481</f>
        <v>1265</v>
      </c>
      <c r="T75" s="22">
        <f t="shared" si="8"/>
        <v>65</v>
      </c>
      <c r="U75" s="22">
        <f t="shared" si="9"/>
        <v>5.416666666666667</v>
      </c>
      <c r="W75" s="84"/>
    </row>
    <row r="76" spans="8:23" ht="18" customHeight="1" x14ac:dyDescent="0.3">
      <c r="L76" s="53"/>
      <c r="M76" s="73"/>
      <c r="N76" s="58"/>
      <c r="O76" s="32"/>
      <c r="P76" s="25" t="s">
        <v>20</v>
      </c>
      <c r="Q76" s="32" t="s">
        <v>67</v>
      </c>
      <c r="R76" s="30">
        <f>[1]세출내역서!G486</f>
        <v>5300</v>
      </c>
      <c r="S76" s="16">
        <f>[1]세출내역서!H486</f>
        <v>5200</v>
      </c>
      <c r="T76" s="22">
        <f t="shared" si="8"/>
        <v>-100</v>
      </c>
      <c r="U76" s="22">
        <f t="shared" si="9"/>
        <v>-1.8867924528301887</v>
      </c>
      <c r="W76" s="84"/>
    </row>
    <row r="77" spans="8:23" ht="18" customHeight="1" x14ac:dyDescent="0.3">
      <c r="L77" s="38"/>
      <c r="M77" s="70"/>
      <c r="N77" s="74" t="s">
        <v>20</v>
      </c>
      <c r="O77" s="75" t="s">
        <v>90</v>
      </c>
      <c r="P77" s="75"/>
      <c r="Q77" s="20"/>
      <c r="R77" s="16">
        <f>SUM(R78:R82)</f>
        <v>56228</v>
      </c>
      <c r="S77" s="16">
        <f>SUM(S78:S82)</f>
        <v>59191</v>
      </c>
      <c r="T77" s="22">
        <f t="shared" si="8"/>
        <v>2963</v>
      </c>
      <c r="U77" s="22">
        <f t="shared" si="9"/>
        <v>5.2696165611439136</v>
      </c>
      <c r="W77" s="84"/>
    </row>
    <row r="78" spans="8:23" ht="18" customHeight="1" x14ac:dyDescent="0.3">
      <c r="L78" s="38"/>
      <c r="M78" s="70"/>
      <c r="N78" s="38"/>
      <c r="O78" s="70"/>
      <c r="P78" s="74" t="s">
        <v>20</v>
      </c>
      <c r="Q78" s="32" t="s">
        <v>17</v>
      </c>
      <c r="R78" s="30">
        <f>[1]세출내역서!G509</f>
        <v>39568</v>
      </c>
      <c r="S78" s="30">
        <f>[1]세출내역서!H509</f>
        <v>40693</v>
      </c>
      <c r="T78" s="22">
        <f t="shared" si="8"/>
        <v>1125</v>
      </c>
      <c r="U78" s="22">
        <f t="shared" si="9"/>
        <v>2.8432066316215123</v>
      </c>
    </row>
    <row r="79" spans="8:23" ht="18" customHeight="1" x14ac:dyDescent="0.3">
      <c r="L79" s="38"/>
      <c r="M79" s="70"/>
      <c r="N79" s="38"/>
      <c r="O79" s="70"/>
      <c r="P79" s="74" t="s">
        <v>20</v>
      </c>
      <c r="Q79" s="32" t="s">
        <v>44</v>
      </c>
      <c r="R79" s="30">
        <f>[1]세출내역서!G528</f>
        <v>4535</v>
      </c>
      <c r="S79" s="30">
        <f>[1]세출내역서!H528</f>
        <v>2845</v>
      </c>
      <c r="T79" s="22">
        <f t="shared" si="8"/>
        <v>-1690</v>
      </c>
      <c r="U79" s="22">
        <f t="shared" si="9"/>
        <v>-37.265711135611909</v>
      </c>
    </row>
    <row r="80" spans="8:23" ht="18" customHeight="1" x14ac:dyDescent="0.3">
      <c r="L80" s="38"/>
      <c r="M80" s="70"/>
      <c r="N80" s="38"/>
      <c r="O80" s="70"/>
      <c r="P80" s="60"/>
      <c r="Q80" s="82" t="s">
        <v>83</v>
      </c>
      <c r="R80" s="37">
        <f>[1]세출내역서!G535</f>
        <v>1000</v>
      </c>
      <c r="S80" s="37">
        <f>[1]세출내역서!H535</f>
        <v>1963</v>
      </c>
      <c r="T80" s="22">
        <f t="shared" si="8"/>
        <v>963</v>
      </c>
      <c r="U80" s="22">
        <f t="shared" si="9"/>
        <v>96.3</v>
      </c>
    </row>
    <row r="81" spans="11:21" ht="18" customHeight="1" x14ac:dyDescent="0.3">
      <c r="L81" s="38"/>
      <c r="M81" s="70"/>
      <c r="N81" s="38"/>
      <c r="O81" s="70"/>
      <c r="P81" s="60" t="s">
        <v>20</v>
      </c>
      <c r="Q81" s="82" t="s">
        <v>67</v>
      </c>
      <c r="R81" s="37">
        <f>[1]세출내역서!G538</f>
        <v>9725</v>
      </c>
      <c r="S81" s="37">
        <f>[1]세출내역서!H538</f>
        <v>10290</v>
      </c>
      <c r="T81" s="22">
        <f t="shared" si="8"/>
        <v>565</v>
      </c>
      <c r="U81" s="22">
        <f t="shared" si="9"/>
        <v>5.8097686375321338</v>
      </c>
    </row>
    <row r="82" spans="11:21" ht="18" customHeight="1" x14ac:dyDescent="0.3">
      <c r="L82" s="41"/>
      <c r="M82" s="39"/>
      <c r="N82" s="41"/>
      <c r="O82" s="51"/>
      <c r="P82" s="85"/>
      <c r="Q82" s="36" t="s">
        <v>84</v>
      </c>
      <c r="R82" s="37">
        <f>[1]세출내역서!G560</f>
        <v>1400</v>
      </c>
      <c r="S82" s="37">
        <f>[1]세출내역서!H560</f>
        <v>3400</v>
      </c>
      <c r="T82" s="22">
        <f t="shared" si="8"/>
        <v>2000</v>
      </c>
      <c r="U82" s="22">
        <f t="shared" si="9"/>
        <v>142.85714285714286</v>
      </c>
    </row>
    <row r="83" spans="11:21" ht="18" customHeight="1" x14ac:dyDescent="0.3">
      <c r="K83" s="2"/>
      <c r="L83" s="38"/>
      <c r="M83" s="70"/>
      <c r="N83" s="74" t="s">
        <v>20</v>
      </c>
      <c r="O83" s="75" t="s">
        <v>91</v>
      </c>
      <c r="P83" s="75"/>
      <c r="Q83" s="20"/>
      <c r="R83" s="21">
        <f>SUM(R84:R86)</f>
        <v>75620</v>
      </c>
      <c r="S83" s="16">
        <f>SUM(S84:S86)</f>
        <v>75620</v>
      </c>
      <c r="T83" s="22">
        <f t="shared" si="8"/>
        <v>0</v>
      </c>
      <c r="U83" s="22">
        <f t="shared" si="9"/>
        <v>0</v>
      </c>
    </row>
    <row r="84" spans="11:21" ht="18" customHeight="1" x14ac:dyDescent="0.3">
      <c r="K84" s="2"/>
      <c r="L84" s="38"/>
      <c r="M84" s="70"/>
      <c r="N84" s="38"/>
      <c r="O84" s="29"/>
      <c r="P84" s="25" t="s">
        <v>20</v>
      </c>
      <c r="Q84" s="32" t="s">
        <v>17</v>
      </c>
      <c r="R84" s="30">
        <f>[1]세출내역서!G568</f>
        <v>37002</v>
      </c>
      <c r="S84" s="30">
        <f>[1]세출내역서!H568</f>
        <v>37294</v>
      </c>
      <c r="T84" s="22">
        <f t="shared" si="8"/>
        <v>292</v>
      </c>
      <c r="U84" s="22">
        <f t="shared" si="9"/>
        <v>0.78914653261985845</v>
      </c>
    </row>
    <row r="85" spans="11:21" ht="18" customHeight="1" x14ac:dyDescent="0.3">
      <c r="K85" s="2"/>
      <c r="L85" s="38"/>
      <c r="M85" s="70"/>
      <c r="N85" s="38"/>
      <c r="O85" s="29"/>
      <c r="P85" s="25" t="s">
        <v>20</v>
      </c>
      <c r="Q85" s="32" t="s">
        <v>44</v>
      </c>
      <c r="R85" s="30">
        <f>[1]세출내역서!G580</f>
        <v>1833</v>
      </c>
      <c r="S85" s="30">
        <f>[1]세출내역서!H580</f>
        <v>1168</v>
      </c>
      <c r="T85" s="22">
        <f t="shared" si="8"/>
        <v>-665</v>
      </c>
      <c r="U85" s="22">
        <f t="shared" si="9"/>
        <v>-36.279323513366066</v>
      </c>
    </row>
    <row r="86" spans="11:21" ht="18" customHeight="1" x14ac:dyDescent="0.3">
      <c r="L86" s="38"/>
      <c r="M86" s="70"/>
      <c r="N86" s="38"/>
      <c r="O86" s="29"/>
      <c r="P86" s="76" t="s">
        <v>20</v>
      </c>
      <c r="Q86" s="72" t="s">
        <v>67</v>
      </c>
      <c r="R86" s="68">
        <f>[1]세출내역서!G587</f>
        <v>36785</v>
      </c>
      <c r="S86" s="68">
        <f>[1]세출내역서!H587</f>
        <v>37158</v>
      </c>
      <c r="T86" s="77">
        <f t="shared" si="8"/>
        <v>373</v>
      </c>
      <c r="U86" s="77">
        <f t="shared" si="9"/>
        <v>1.0140002718499388</v>
      </c>
    </row>
    <row r="87" spans="11:21" ht="18" customHeight="1" x14ac:dyDescent="0.3">
      <c r="L87" s="38"/>
      <c r="M87" s="70"/>
      <c r="N87" s="86" t="s">
        <v>20</v>
      </c>
      <c r="O87" s="87" t="s">
        <v>92</v>
      </c>
      <c r="P87" s="87"/>
      <c r="Q87" s="88"/>
      <c r="R87" s="89">
        <f>SUM(R88:R91)</f>
        <v>30070</v>
      </c>
      <c r="S87" s="89">
        <f>SUM(S88:S91)</f>
        <v>30405</v>
      </c>
      <c r="T87" s="90">
        <f t="shared" si="8"/>
        <v>335</v>
      </c>
      <c r="U87" s="91">
        <f t="shared" si="9"/>
        <v>1.1140671765879615</v>
      </c>
    </row>
    <row r="88" spans="11:21" ht="18" customHeight="1" x14ac:dyDescent="0.3">
      <c r="L88" s="38"/>
      <c r="M88" s="70"/>
      <c r="N88" s="92"/>
      <c r="O88" s="93"/>
      <c r="P88" s="86" t="s">
        <v>20</v>
      </c>
      <c r="Q88" s="94" t="s">
        <v>17</v>
      </c>
      <c r="R88" s="89">
        <f>[1]세출내역서!G611</f>
        <v>28932</v>
      </c>
      <c r="S88" s="89">
        <f>[1]세출내역서!H611</f>
        <v>30070</v>
      </c>
      <c r="T88" s="90">
        <f t="shared" si="8"/>
        <v>1138</v>
      </c>
      <c r="U88" s="91">
        <f t="shared" si="9"/>
        <v>3.9333609843771598</v>
      </c>
    </row>
    <row r="89" spans="11:21" ht="18" customHeight="1" x14ac:dyDescent="0.3">
      <c r="L89" s="41"/>
      <c r="M89" s="39"/>
      <c r="N89" s="92"/>
      <c r="O89" s="93"/>
      <c r="P89" s="95"/>
      <c r="Q89" s="96" t="s">
        <v>86</v>
      </c>
      <c r="R89" s="89">
        <f>[1]세출내역서!G623</f>
        <v>0</v>
      </c>
      <c r="S89" s="89">
        <f>[1]세출내역서!H623</f>
        <v>335</v>
      </c>
      <c r="T89" s="90">
        <f>S89-R89</f>
        <v>335</v>
      </c>
      <c r="U89" s="91">
        <v>100</v>
      </c>
    </row>
    <row r="90" spans="11:21" ht="18" customHeight="1" x14ac:dyDescent="0.3">
      <c r="L90" s="38"/>
      <c r="M90" s="70"/>
      <c r="N90" s="92"/>
      <c r="O90" s="93"/>
      <c r="P90" s="86" t="s">
        <v>20</v>
      </c>
      <c r="Q90" s="94" t="s">
        <v>78</v>
      </c>
      <c r="R90" s="89">
        <f>[1]세출내역서!G625</f>
        <v>258</v>
      </c>
      <c r="S90" s="89">
        <f>[1]세출내역서!H625</f>
        <v>0</v>
      </c>
      <c r="T90" s="90">
        <f>S90-R90</f>
        <v>-258</v>
      </c>
      <c r="U90" s="91">
        <f>T90/R90*100</f>
        <v>-100</v>
      </c>
    </row>
    <row r="91" spans="11:21" ht="18" customHeight="1" x14ac:dyDescent="0.3">
      <c r="L91" s="41"/>
      <c r="M91" s="39"/>
      <c r="N91" s="97"/>
      <c r="O91" s="96"/>
      <c r="P91" s="98" t="s">
        <v>20</v>
      </c>
      <c r="Q91" s="96" t="s">
        <v>67</v>
      </c>
      <c r="R91" s="89">
        <f>[1]세출내역서!G626</f>
        <v>880</v>
      </c>
      <c r="S91" s="89">
        <f>[1]세출내역서!H626</f>
        <v>0</v>
      </c>
      <c r="T91" s="90">
        <f t="shared" si="8"/>
        <v>-880</v>
      </c>
      <c r="U91" s="91">
        <f>T91/R91*100</f>
        <v>-100</v>
      </c>
    </row>
    <row r="92" spans="11:21" ht="18" customHeight="1" x14ac:dyDescent="0.3">
      <c r="L92" s="41"/>
      <c r="M92" s="39"/>
      <c r="N92" s="40" t="s">
        <v>20</v>
      </c>
      <c r="O92" s="59" t="s">
        <v>93</v>
      </c>
      <c r="P92" s="59"/>
      <c r="Q92" s="15"/>
      <c r="R92" s="21">
        <f>SUM(R93:R95)</f>
        <v>33310</v>
      </c>
      <c r="S92" s="21">
        <f>SUM(S93:S95)</f>
        <v>33536</v>
      </c>
      <c r="T92" s="22">
        <f t="shared" si="8"/>
        <v>226</v>
      </c>
      <c r="U92" s="77">
        <f t="shared" ref="U92:U93" si="10">T92/R92*100</f>
        <v>0.67847493245271684</v>
      </c>
    </row>
    <row r="93" spans="11:21" ht="18" customHeight="1" x14ac:dyDescent="0.3">
      <c r="L93" s="41"/>
      <c r="M93" s="39"/>
      <c r="N93" s="41"/>
      <c r="O93" s="27"/>
      <c r="P93" s="24" t="s">
        <v>20</v>
      </c>
      <c r="Q93" s="31" t="s">
        <v>17</v>
      </c>
      <c r="R93" s="21">
        <f>[1]세출내역서!G628</f>
        <v>31825</v>
      </c>
      <c r="S93" s="21">
        <f>[1]세출내역서!H628</f>
        <v>31825</v>
      </c>
      <c r="T93" s="22">
        <f t="shared" si="8"/>
        <v>0</v>
      </c>
      <c r="U93" s="77">
        <f t="shared" si="10"/>
        <v>0</v>
      </c>
    </row>
    <row r="94" spans="11:21" ht="18" customHeight="1" x14ac:dyDescent="0.3">
      <c r="L94" s="41"/>
      <c r="M94" s="39"/>
      <c r="N94" s="41"/>
      <c r="O94" s="27"/>
      <c r="P94" s="24"/>
      <c r="Q94" s="31" t="s">
        <v>94</v>
      </c>
      <c r="R94" s="21">
        <f>[1]세출내역서!G639</f>
        <v>1485</v>
      </c>
      <c r="S94" s="21">
        <f>[1]세출내역서!H639</f>
        <v>0</v>
      </c>
      <c r="T94" s="22">
        <f>S94-R94</f>
        <v>-1485</v>
      </c>
      <c r="U94" s="90">
        <f t="shared" si="9"/>
        <v>-100</v>
      </c>
    </row>
    <row r="95" spans="11:21" ht="18" customHeight="1" x14ac:dyDescent="0.3">
      <c r="L95" s="41"/>
      <c r="M95" s="39"/>
      <c r="N95" s="41"/>
      <c r="O95" s="27"/>
      <c r="P95" s="24" t="s">
        <v>20</v>
      </c>
      <c r="Q95" s="31" t="s">
        <v>86</v>
      </c>
      <c r="R95" s="21">
        <f>[1]세출내역서!G640</f>
        <v>0</v>
      </c>
      <c r="S95" s="21">
        <f>[1]세출내역서!H640</f>
        <v>1711</v>
      </c>
      <c r="T95" s="22">
        <f>S95-R95</f>
        <v>1711</v>
      </c>
      <c r="U95" s="90">
        <v>100</v>
      </c>
    </row>
    <row r="96" spans="11:21" ht="18" customHeight="1" x14ac:dyDescent="0.3">
      <c r="L96" s="41"/>
      <c r="M96" s="39"/>
      <c r="N96" s="40" t="s">
        <v>20</v>
      </c>
      <c r="O96" s="87" t="s">
        <v>95</v>
      </c>
      <c r="P96" s="87"/>
      <c r="Q96" s="88"/>
      <c r="R96" s="89">
        <f>R97</f>
        <v>5000</v>
      </c>
      <c r="S96" s="99">
        <f>S97</f>
        <v>2500</v>
      </c>
      <c r="T96" s="90">
        <f t="shared" si="8"/>
        <v>-2500</v>
      </c>
      <c r="U96" s="90">
        <f t="shared" si="9"/>
        <v>-50</v>
      </c>
    </row>
    <row r="97" spans="10:21" ht="18" customHeight="1" x14ac:dyDescent="0.3">
      <c r="L97" s="41"/>
      <c r="M97" s="39"/>
      <c r="N97" s="52"/>
      <c r="O97" s="96"/>
      <c r="P97" s="86" t="s">
        <v>20</v>
      </c>
      <c r="Q97" s="94" t="s">
        <v>67</v>
      </c>
      <c r="R97" s="89">
        <f>[1]세출내역서!G643</f>
        <v>5000</v>
      </c>
      <c r="S97" s="89">
        <f>[1]세출내역서!H643</f>
        <v>2500</v>
      </c>
      <c r="T97" s="90">
        <f t="shared" si="8"/>
        <v>-2500</v>
      </c>
      <c r="U97" s="90">
        <f t="shared" si="9"/>
        <v>-50</v>
      </c>
    </row>
    <row r="98" spans="10:21" ht="18" customHeight="1" x14ac:dyDescent="0.3">
      <c r="L98" s="38"/>
      <c r="M98" s="39"/>
      <c r="N98" s="100" t="s">
        <v>20</v>
      </c>
      <c r="O98" s="101" t="s">
        <v>96</v>
      </c>
      <c r="P98" s="101"/>
      <c r="Q98" s="102"/>
      <c r="R98" s="103">
        <f>R99</f>
        <v>10000</v>
      </c>
      <c r="S98" s="103">
        <f>S99</f>
        <v>10000</v>
      </c>
      <c r="T98" s="104">
        <f t="shared" si="8"/>
        <v>0</v>
      </c>
      <c r="U98" s="104">
        <f t="shared" si="9"/>
        <v>0</v>
      </c>
    </row>
    <row r="99" spans="10:21" ht="18" customHeight="1" x14ac:dyDescent="0.3">
      <c r="L99" s="50"/>
      <c r="M99" s="51"/>
      <c r="N99" s="105"/>
      <c r="O99" s="106"/>
      <c r="P99" s="107" t="s">
        <v>20</v>
      </c>
      <c r="Q99" s="108" t="s">
        <v>67</v>
      </c>
      <c r="R99" s="99">
        <f>[1]세출내역서!G652</f>
        <v>10000</v>
      </c>
      <c r="S99" s="99">
        <f>[1]세출내역서!H652</f>
        <v>10000</v>
      </c>
      <c r="T99" s="109">
        <f t="shared" si="8"/>
        <v>0</v>
      </c>
      <c r="U99" s="109">
        <f t="shared" si="9"/>
        <v>0</v>
      </c>
    </row>
    <row r="100" spans="10:21" ht="18" customHeight="1" x14ac:dyDescent="0.3">
      <c r="L100" s="55"/>
      <c r="M100" s="54"/>
      <c r="N100" s="24" t="s">
        <v>20</v>
      </c>
      <c r="O100" s="59" t="s">
        <v>97</v>
      </c>
      <c r="P100" s="59"/>
      <c r="Q100" s="15"/>
      <c r="R100" s="21">
        <f>R101</f>
        <v>9000</v>
      </c>
      <c r="S100" s="21">
        <f>S101</f>
        <v>9000</v>
      </c>
      <c r="T100" s="22">
        <f t="shared" si="8"/>
        <v>0</v>
      </c>
      <c r="U100" s="22">
        <f t="shared" si="9"/>
        <v>0</v>
      </c>
    </row>
    <row r="101" spans="10:21" ht="18" customHeight="1" x14ac:dyDescent="0.3">
      <c r="L101" s="41"/>
      <c r="M101" s="39"/>
      <c r="N101" s="26"/>
      <c r="O101" s="27"/>
      <c r="P101" s="35" t="s">
        <v>20</v>
      </c>
      <c r="Q101" s="36" t="s">
        <v>67</v>
      </c>
      <c r="R101" s="42">
        <f>[1]세출내역서!G670</f>
        <v>9000</v>
      </c>
      <c r="S101" s="42">
        <f>[1]세출내역서!H670</f>
        <v>9000</v>
      </c>
      <c r="T101" s="22">
        <f t="shared" si="8"/>
        <v>0</v>
      </c>
      <c r="U101" s="22">
        <f t="shared" si="9"/>
        <v>0</v>
      </c>
    </row>
    <row r="102" spans="10:21" ht="18" customHeight="1" x14ac:dyDescent="0.3">
      <c r="L102" s="41"/>
      <c r="M102" s="39"/>
      <c r="N102" s="24" t="s">
        <v>20</v>
      </c>
      <c r="O102" s="59" t="s">
        <v>98</v>
      </c>
      <c r="P102" s="59"/>
      <c r="Q102" s="15"/>
      <c r="R102" s="21">
        <f>SUM(R103:R104)</f>
        <v>5000</v>
      </c>
      <c r="S102" s="21">
        <f>SUM(S103:S104)</f>
        <v>3350</v>
      </c>
      <c r="T102" s="22">
        <f t="shared" si="8"/>
        <v>-1650</v>
      </c>
      <c r="U102" s="22">
        <f t="shared" si="9"/>
        <v>-33</v>
      </c>
    </row>
    <row r="103" spans="10:21" ht="18" customHeight="1" x14ac:dyDescent="0.3">
      <c r="L103" s="41"/>
      <c r="M103" s="39"/>
      <c r="N103" s="26"/>
      <c r="O103" s="27"/>
      <c r="P103" s="35" t="s">
        <v>20</v>
      </c>
      <c r="Q103" s="36" t="s">
        <v>67</v>
      </c>
      <c r="R103" s="42">
        <f>[1]세출내역서!G679</f>
        <v>5000</v>
      </c>
      <c r="S103" s="42">
        <f>[1]세출내역서!H679</f>
        <v>2500</v>
      </c>
      <c r="T103" s="22">
        <f t="shared" si="8"/>
        <v>-2500</v>
      </c>
      <c r="U103" s="22">
        <f t="shared" si="9"/>
        <v>-50</v>
      </c>
    </row>
    <row r="104" spans="10:21" ht="18" customHeight="1" x14ac:dyDescent="0.3">
      <c r="L104" s="41"/>
      <c r="M104" s="39"/>
      <c r="N104" s="26"/>
      <c r="O104" s="27"/>
      <c r="P104" s="35" t="s">
        <v>20</v>
      </c>
      <c r="Q104" s="36" t="s">
        <v>84</v>
      </c>
      <c r="R104" s="42">
        <f>[1]세출내역서!G690</f>
        <v>0</v>
      </c>
      <c r="S104" s="42">
        <f>[1]세출내역서!H690</f>
        <v>850</v>
      </c>
      <c r="T104" s="22">
        <v>850</v>
      </c>
      <c r="U104" s="22">
        <v>100</v>
      </c>
    </row>
    <row r="105" spans="10:21" ht="18" customHeight="1" x14ac:dyDescent="0.3">
      <c r="L105" s="41"/>
      <c r="M105" s="39"/>
      <c r="N105" s="24" t="s">
        <v>20</v>
      </c>
      <c r="O105" s="59" t="s">
        <v>99</v>
      </c>
      <c r="P105" s="59"/>
      <c r="Q105" s="15"/>
      <c r="R105" s="21">
        <f>R106</f>
        <v>2250</v>
      </c>
      <c r="S105" s="21">
        <f>S106</f>
        <v>2250</v>
      </c>
      <c r="T105" s="22">
        <f t="shared" si="8"/>
        <v>0</v>
      </c>
      <c r="U105" s="22">
        <f t="shared" si="9"/>
        <v>0</v>
      </c>
    </row>
    <row r="106" spans="10:21" ht="18" customHeight="1" x14ac:dyDescent="0.3">
      <c r="L106" s="38"/>
      <c r="M106" s="39"/>
      <c r="N106" s="26"/>
      <c r="O106" s="27"/>
      <c r="P106" s="35" t="s">
        <v>20</v>
      </c>
      <c r="Q106" s="36" t="s">
        <v>67</v>
      </c>
      <c r="R106" s="42">
        <f>[1]세출내역서!G695</f>
        <v>2250</v>
      </c>
      <c r="S106" s="42">
        <f>[1]세출내역서!H695</f>
        <v>2250</v>
      </c>
      <c r="T106" s="22">
        <f t="shared" si="8"/>
        <v>0</v>
      </c>
      <c r="U106" s="22">
        <f t="shared" si="9"/>
        <v>0</v>
      </c>
    </row>
    <row r="107" spans="10:21" ht="18" customHeight="1" x14ac:dyDescent="0.3">
      <c r="L107" s="38"/>
      <c r="M107" s="70"/>
      <c r="N107" s="40" t="s">
        <v>20</v>
      </c>
      <c r="O107" s="87" t="s">
        <v>100</v>
      </c>
      <c r="P107" s="87"/>
      <c r="Q107" s="88"/>
      <c r="R107" s="89">
        <f>R108</f>
        <v>3000</v>
      </c>
      <c r="S107" s="89">
        <f>S108</f>
        <v>2980</v>
      </c>
      <c r="T107" s="90">
        <f>S107-R107</f>
        <v>-20</v>
      </c>
      <c r="U107" s="90">
        <f>T107/R107*100</f>
        <v>-0.66666666666666674</v>
      </c>
    </row>
    <row r="108" spans="10:21" ht="18" customHeight="1" x14ac:dyDescent="0.3">
      <c r="J108" s="2"/>
      <c r="K108" s="2"/>
      <c r="L108" s="38"/>
      <c r="M108" s="70"/>
      <c r="N108" s="110"/>
      <c r="O108" s="94"/>
      <c r="P108" s="86" t="s">
        <v>20</v>
      </c>
      <c r="Q108" s="94" t="s">
        <v>67</v>
      </c>
      <c r="R108" s="89">
        <f>[1]세출내역서!G699</f>
        <v>3000</v>
      </c>
      <c r="S108" s="89">
        <f>[1]세출내역서!H699</f>
        <v>2980</v>
      </c>
      <c r="T108" s="90">
        <f t="shared" si="8"/>
        <v>-20</v>
      </c>
      <c r="U108" s="90">
        <f t="shared" si="9"/>
        <v>-0.66666666666666674</v>
      </c>
    </row>
    <row r="109" spans="10:21" ht="18" customHeight="1" x14ac:dyDescent="0.3">
      <c r="J109" s="2"/>
      <c r="K109" s="2"/>
      <c r="L109" s="41"/>
      <c r="M109" s="39"/>
      <c r="N109" s="40" t="s">
        <v>20</v>
      </c>
      <c r="O109" s="59" t="s">
        <v>101</v>
      </c>
      <c r="P109" s="59"/>
      <c r="Q109" s="15"/>
      <c r="R109" s="21">
        <f>SUM(R110:R114)</f>
        <v>86680</v>
      </c>
      <c r="S109" s="21">
        <f>SUM(S110:S114)</f>
        <v>91014</v>
      </c>
      <c r="T109" s="22">
        <f>S109-R109</f>
        <v>4334</v>
      </c>
      <c r="U109" s="22">
        <f>T109/R109*100</f>
        <v>5</v>
      </c>
    </row>
    <row r="110" spans="10:21" ht="18" customHeight="1" x14ac:dyDescent="0.3">
      <c r="J110" s="2"/>
      <c r="K110" s="2"/>
      <c r="L110" s="41"/>
      <c r="M110" s="39"/>
      <c r="N110" s="41"/>
      <c r="O110" s="27"/>
      <c r="P110" s="24" t="s">
        <v>20</v>
      </c>
      <c r="Q110" s="31" t="s">
        <v>17</v>
      </c>
      <c r="R110" s="30">
        <f>[1]세출내역서!G704</f>
        <v>61846</v>
      </c>
      <c r="S110" s="21">
        <f>[1]세출내역서!H704</f>
        <v>61846</v>
      </c>
      <c r="T110" s="22">
        <f>S110-R110</f>
        <v>0</v>
      </c>
      <c r="U110" s="22">
        <f>T110/R110*100</f>
        <v>0</v>
      </c>
    </row>
    <row r="111" spans="10:21" ht="18" customHeight="1" x14ac:dyDescent="0.3">
      <c r="J111" s="2"/>
      <c r="K111" s="2"/>
      <c r="L111" s="41"/>
      <c r="M111" s="39"/>
      <c r="N111" s="41"/>
      <c r="O111" s="27"/>
      <c r="P111" s="24" t="s">
        <v>20</v>
      </c>
      <c r="Q111" s="31" t="s">
        <v>44</v>
      </c>
      <c r="R111" s="30">
        <f>[1]세출내역서!G720</f>
        <v>890</v>
      </c>
      <c r="S111" s="30">
        <f>[1]세출내역서!H720</f>
        <v>1828</v>
      </c>
      <c r="T111" s="22">
        <f>S111-R111</f>
        <v>938</v>
      </c>
      <c r="U111" s="22">
        <f>T111/R111*100</f>
        <v>105.3932584269663</v>
      </c>
    </row>
    <row r="112" spans="10:21" ht="18" customHeight="1" x14ac:dyDescent="0.3">
      <c r="J112" s="2"/>
      <c r="K112" s="2"/>
      <c r="L112" s="41"/>
      <c r="M112" s="39"/>
      <c r="N112" s="41"/>
      <c r="O112" s="27"/>
      <c r="P112" s="24"/>
      <c r="Q112" s="31" t="s">
        <v>83</v>
      </c>
      <c r="R112" s="30">
        <f>[1]세출내역서!G724</f>
        <v>1000</v>
      </c>
      <c r="S112" s="30">
        <f>[1]세출내역서!H724</f>
        <v>734</v>
      </c>
      <c r="T112" s="22">
        <f t="shared" ref="T112" si="11">S112-R112</f>
        <v>-266</v>
      </c>
      <c r="U112" s="22">
        <f t="shared" ref="U112" si="12">T112/R112*100</f>
        <v>-26.6</v>
      </c>
    </row>
    <row r="113" spans="10:21" ht="18" customHeight="1" x14ac:dyDescent="0.3">
      <c r="J113" s="2"/>
      <c r="K113" s="2"/>
      <c r="L113" s="41"/>
      <c r="M113" s="39"/>
      <c r="N113" s="41"/>
      <c r="O113" s="27"/>
      <c r="P113" s="24" t="s">
        <v>20</v>
      </c>
      <c r="Q113" s="31" t="s">
        <v>67</v>
      </c>
      <c r="R113" s="30">
        <f>[1]세출내역서!G727</f>
        <v>20944</v>
      </c>
      <c r="S113" s="30">
        <f>[1]세출내역서!H727</f>
        <v>20006</v>
      </c>
      <c r="T113" s="22">
        <f>S113-R113</f>
        <v>-938</v>
      </c>
      <c r="U113" s="22">
        <f>T113/R113*100</f>
        <v>-4.4786096256684491</v>
      </c>
    </row>
    <row r="114" spans="10:21" ht="18" customHeight="1" x14ac:dyDescent="0.3">
      <c r="J114" s="2"/>
      <c r="K114" s="2"/>
      <c r="L114" s="41"/>
      <c r="M114" s="39"/>
      <c r="N114" s="52"/>
      <c r="O114" s="47"/>
      <c r="P114" s="46" t="s">
        <v>20</v>
      </c>
      <c r="Q114" s="47" t="s">
        <v>84</v>
      </c>
      <c r="R114" s="30">
        <f>[1]세출내역서!G769</f>
        <v>2000</v>
      </c>
      <c r="S114" s="30">
        <f>[1]세출내역서!H769</f>
        <v>6600</v>
      </c>
      <c r="T114" s="22">
        <f>S114-R114</f>
        <v>4600</v>
      </c>
      <c r="U114" s="22">
        <f>T114/R114*100</f>
        <v>229.99999999999997</v>
      </c>
    </row>
    <row r="115" spans="10:21" ht="18" customHeight="1" x14ac:dyDescent="0.3">
      <c r="L115" s="38"/>
      <c r="N115" s="111" t="s">
        <v>20</v>
      </c>
      <c r="O115" s="112" t="s">
        <v>102</v>
      </c>
      <c r="P115" s="112"/>
      <c r="Q115" s="113"/>
      <c r="R115" s="81">
        <f>R116</f>
        <v>26373</v>
      </c>
      <c r="S115" s="81">
        <f>S116</f>
        <v>21948</v>
      </c>
      <c r="T115" s="77">
        <f t="shared" ref="T115:T116" si="13">S115-R115</f>
        <v>-4425</v>
      </c>
      <c r="U115" s="77">
        <f t="shared" ref="U115:U116" si="14">T115/R115*100</f>
        <v>-16.778523489932887</v>
      </c>
    </row>
    <row r="116" spans="10:21" ht="18" customHeight="1" x14ac:dyDescent="0.3">
      <c r="L116" s="38"/>
      <c r="N116" s="38"/>
      <c r="O116" s="29"/>
      <c r="P116" s="78" t="s">
        <v>20</v>
      </c>
      <c r="Q116" s="82" t="s">
        <v>67</v>
      </c>
      <c r="R116" s="43">
        <f>[1]세출내역서!G772</f>
        <v>26373</v>
      </c>
      <c r="S116" s="43">
        <f>[1]세출내역서!H772</f>
        <v>21948</v>
      </c>
      <c r="T116" s="22">
        <f t="shared" si="13"/>
        <v>-4425</v>
      </c>
      <c r="U116" s="22">
        <f t="shared" si="14"/>
        <v>-16.778523489932887</v>
      </c>
    </row>
    <row r="117" spans="10:21" ht="18" customHeight="1" x14ac:dyDescent="0.3">
      <c r="L117" s="58"/>
      <c r="M117" s="75" t="s">
        <v>103</v>
      </c>
      <c r="N117" s="75"/>
      <c r="O117" s="75"/>
      <c r="P117" s="75"/>
      <c r="Q117" s="20"/>
      <c r="R117" s="16">
        <f>R118</f>
        <v>0</v>
      </c>
      <c r="S117" s="16">
        <f>S118</f>
        <v>10320</v>
      </c>
      <c r="T117" s="22">
        <f t="shared" si="8"/>
        <v>10320</v>
      </c>
      <c r="U117" s="22">
        <v>100</v>
      </c>
    </row>
    <row r="118" spans="10:21" ht="18" customHeight="1" x14ac:dyDescent="0.3">
      <c r="L118" s="60"/>
      <c r="M118" s="29"/>
      <c r="N118" s="25"/>
      <c r="O118" s="75" t="s">
        <v>103</v>
      </c>
      <c r="P118" s="75"/>
      <c r="Q118" s="20"/>
      <c r="R118" s="16">
        <f>R119</f>
        <v>0</v>
      </c>
      <c r="S118" s="16">
        <f>S119</f>
        <v>10320</v>
      </c>
      <c r="T118" s="22">
        <f t="shared" si="8"/>
        <v>10320</v>
      </c>
      <c r="U118" s="22">
        <v>100</v>
      </c>
    </row>
    <row r="119" spans="10:21" ht="18" customHeight="1" x14ac:dyDescent="0.3">
      <c r="L119" s="50"/>
      <c r="M119" s="72"/>
      <c r="N119" s="114"/>
      <c r="O119" s="72"/>
      <c r="P119" s="25"/>
      <c r="Q119" s="32" t="s">
        <v>104</v>
      </c>
      <c r="R119" s="16">
        <f>[1]세출내역서!G780</f>
        <v>0</v>
      </c>
      <c r="S119" s="16">
        <f>[1]세출내역서!H780</f>
        <v>10320</v>
      </c>
      <c r="T119" s="22">
        <f t="shared" si="8"/>
        <v>10320</v>
      </c>
      <c r="U119" s="22">
        <v>100</v>
      </c>
    </row>
    <row r="120" spans="10:21" ht="18" customHeight="1" x14ac:dyDescent="0.3">
      <c r="K120" s="2"/>
    </row>
    <row r="121" spans="10:21" ht="18" customHeight="1" x14ac:dyDescent="0.3">
      <c r="K121" s="2"/>
    </row>
    <row r="122" spans="10:21" ht="18" customHeight="1" x14ac:dyDescent="0.3">
      <c r="K122" s="2"/>
    </row>
    <row r="123" spans="10:21" ht="18" customHeight="1" x14ac:dyDescent="0.3">
      <c r="K123" s="2"/>
    </row>
    <row r="124" spans="10:21" ht="18" customHeight="1" x14ac:dyDescent="0.3">
      <c r="K124" s="2"/>
    </row>
    <row r="125" spans="10:21" ht="18" customHeight="1" x14ac:dyDescent="0.3">
      <c r="K125" s="2"/>
    </row>
    <row r="153" spans="11:11" ht="18" customHeight="1" x14ac:dyDescent="0.3">
      <c r="K153" s="115"/>
    </row>
  </sheetData>
  <mergeCells count="53">
    <mergeCell ref="O107:Q107"/>
    <mergeCell ref="O109:Q109"/>
    <mergeCell ref="O115:Q115"/>
    <mergeCell ref="M117:Q117"/>
    <mergeCell ref="O118:Q118"/>
    <mergeCell ref="O92:Q92"/>
    <mergeCell ref="O96:Q96"/>
    <mergeCell ref="O98:Q98"/>
    <mergeCell ref="O100:Q100"/>
    <mergeCell ref="O102:Q102"/>
    <mergeCell ref="O105:Q105"/>
    <mergeCell ref="O62:Q62"/>
    <mergeCell ref="O66:Q66"/>
    <mergeCell ref="O72:Q72"/>
    <mergeCell ref="O77:Q77"/>
    <mergeCell ref="O83:Q83"/>
    <mergeCell ref="O87:Q87"/>
    <mergeCell ref="M35:Q35"/>
    <mergeCell ref="O36:Q36"/>
    <mergeCell ref="O44:Q44"/>
    <mergeCell ref="O47:Q47"/>
    <mergeCell ref="O52:Q52"/>
    <mergeCell ref="O58:Q58"/>
    <mergeCell ref="B16:F16"/>
    <mergeCell ref="D17:F17"/>
    <mergeCell ref="O18:Q18"/>
    <mergeCell ref="O22:Q22"/>
    <mergeCell ref="M31:Q31"/>
    <mergeCell ref="O32:Q32"/>
    <mergeCell ref="A6:F6"/>
    <mergeCell ref="L6:Q6"/>
    <mergeCell ref="B7:F7"/>
    <mergeCell ref="M7:Q7"/>
    <mergeCell ref="D8:F8"/>
    <mergeCell ref="O8:Q8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2" type="noConversion"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2021-03-29T00:34:21Z</dcterms:created>
  <dcterms:modified xsi:type="dcterms:W3CDTF">2021-03-29T00:35:02Z</dcterms:modified>
</cp:coreProperties>
</file>