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09B37EE-B539-46D0-9CAD-DC159B42EBB1}" xr6:coauthVersionLast="47" xr6:coauthVersionMax="47" xr10:uidLastSave="{00000000-0000-0000-0000-000000000000}"/>
  <bookViews>
    <workbookView xWindow="390" yWindow="390" windowWidth="15345" windowHeight="9660" xr2:uid="{988DF35D-733D-4169-AD51-0527F998A6EA}"/>
  </bookViews>
  <sheets>
    <sheet name="세입세출예산 공고" sheetId="1" r:id="rId1"/>
    <sheet name="2. 세입세출총괄표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2" l="1"/>
  <c r="J34" i="2"/>
  <c r="I34" i="2"/>
  <c r="I35" i="2" s="1"/>
  <c r="H34" i="2"/>
  <c r="AF33" i="2"/>
  <c r="U33" i="2"/>
  <c r="J33" i="2"/>
  <c r="AF32" i="2"/>
  <c r="U32" i="2"/>
  <c r="AE31" i="2"/>
  <c r="W31" i="2"/>
  <c r="T31" i="2"/>
  <c r="L31" i="2"/>
  <c r="I31" i="2"/>
  <c r="I32" i="2" s="1"/>
  <c r="H31" i="2"/>
  <c r="J31" i="2" s="1"/>
  <c r="AF30" i="2"/>
  <c r="U30" i="2"/>
  <c r="AF28" i="2"/>
  <c r="U28" i="2"/>
  <c r="J28" i="2"/>
  <c r="AF27" i="2"/>
  <c r="U27" i="2"/>
  <c r="J27" i="2"/>
  <c r="AF26" i="2"/>
  <c r="U26" i="2"/>
  <c r="J26" i="2"/>
  <c r="AF25" i="2"/>
  <c r="U25" i="2"/>
  <c r="J25" i="2"/>
  <c r="AF24" i="2"/>
  <c r="U24" i="2"/>
  <c r="J24" i="2"/>
  <c r="AF23" i="2"/>
  <c r="U23" i="2"/>
  <c r="J23" i="2"/>
  <c r="AF22" i="2"/>
  <c r="U22" i="2"/>
  <c r="J22" i="2"/>
  <c r="AF21" i="2"/>
  <c r="AF31" i="2" s="1"/>
  <c r="U21" i="2"/>
  <c r="U31" i="2" s="1"/>
  <c r="J21" i="2"/>
  <c r="AF20" i="2"/>
  <c r="U20" i="2"/>
  <c r="AE19" i="2"/>
  <c r="AE5" i="2" s="1"/>
  <c r="W19" i="2"/>
  <c r="T19" i="2"/>
  <c r="T5" i="2" s="1"/>
  <c r="L19" i="2"/>
  <c r="I19" i="2"/>
  <c r="H19" i="2"/>
  <c r="J19" i="2" s="1"/>
  <c r="AF18" i="2"/>
  <c r="U18" i="2"/>
  <c r="J18" i="2"/>
  <c r="AF17" i="2"/>
  <c r="U17" i="2"/>
  <c r="J17" i="2"/>
  <c r="AF16" i="2"/>
  <c r="U16" i="2"/>
  <c r="J16" i="2"/>
  <c r="AF15" i="2"/>
  <c r="U15" i="2"/>
  <c r="J15" i="2"/>
  <c r="AF14" i="2"/>
  <c r="AF19" i="2" s="1"/>
  <c r="U14" i="2"/>
  <c r="U19" i="2" s="1"/>
  <c r="J14" i="2"/>
  <c r="W13" i="2"/>
  <c r="AF13" i="2" s="1"/>
  <c r="L13" i="2"/>
  <c r="U13" i="2" s="1"/>
  <c r="H13" i="2"/>
  <c r="J13" i="2" s="1"/>
  <c r="E13" i="2"/>
  <c r="AF12" i="2"/>
  <c r="U12" i="2"/>
  <c r="J12" i="2"/>
  <c r="E12" i="2"/>
  <c r="AE11" i="2"/>
  <c r="W11" i="2"/>
  <c r="W5" i="2" s="1"/>
  <c r="T11" i="2"/>
  <c r="L11" i="2"/>
  <c r="L5" i="2" s="1"/>
  <c r="U5" i="2" s="1"/>
  <c r="J11" i="2"/>
  <c r="I11" i="2"/>
  <c r="I20" i="2" s="1"/>
  <c r="I5" i="2" s="1"/>
  <c r="H11" i="2"/>
  <c r="H20" i="2" s="1"/>
  <c r="E11" i="2"/>
  <c r="AF10" i="2"/>
  <c r="U10" i="2"/>
  <c r="J10" i="2"/>
  <c r="E10" i="2"/>
  <c r="E5" i="2" s="1"/>
  <c r="D10" i="2"/>
  <c r="D5" i="2" s="1"/>
  <c r="C10" i="2"/>
  <c r="AF9" i="2"/>
  <c r="U9" i="2"/>
  <c r="J9" i="2"/>
  <c r="E9" i="2"/>
  <c r="AF8" i="2"/>
  <c r="U8" i="2"/>
  <c r="J8" i="2"/>
  <c r="E8" i="2"/>
  <c r="AF7" i="2"/>
  <c r="U7" i="2"/>
  <c r="J7" i="2"/>
  <c r="E7" i="2"/>
  <c r="AF6" i="2"/>
  <c r="AF11" i="2" s="1"/>
  <c r="U6" i="2"/>
  <c r="U11" i="2" s="1"/>
  <c r="J6" i="2"/>
  <c r="E6" i="2"/>
  <c r="AD5" i="2"/>
  <c r="AC5" i="2"/>
  <c r="AB5" i="2"/>
  <c r="AA5" i="2"/>
  <c r="Z5" i="2"/>
  <c r="Y5" i="2"/>
  <c r="X5" i="2"/>
  <c r="S5" i="2"/>
  <c r="R5" i="2"/>
  <c r="Q5" i="2"/>
  <c r="P5" i="2"/>
  <c r="O5" i="2"/>
  <c r="N5" i="2"/>
  <c r="M5" i="2"/>
  <c r="C5" i="2"/>
  <c r="J13" i="1"/>
  <c r="E13" i="1"/>
  <c r="J12" i="1"/>
  <c r="E12" i="1"/>
  <c r="J11" i="1"/>
  <c r="D11" i="1"/>
  <c r="C11" i="1"/>
  <c r="I10" i="1"/>
  <c r="H10" i="1"/>
  <c r="E10" i="1"/>
  <c r="J9" i="1"/>
  <c r="E9" i="1"/>
  <c r="J8" i="1"/>
  <c r="E8" i="1"/>
  <c r="J7" i="1"/>
  <c r="J10" i="1" s="1"/>
  <c r="J6" i="1" s="1"/>
  <c r="E7" i="1"/>
  <c r="E11" i="1" s="1"/>
  <c r="E6" i="1" s="1"/>
  <c r="I6" i="1"/>
  <c r="H6" i="1"/>
  <c r="D6" i="1"/>
  <c r="C6" i="1"/>
  <c r="AF5" i="2" l="1"/>
  <c r="J20" i="2"/>
  <c r="H5" i="2"/>
  <c r="J5" i="2" s="1"/>
  <c r="J35" i="2"/>
  <c r="H32" i="2"/>
  <c r="J32" i="2" s="1"/>
</calcChain>
</file>

<file path=xl/sharedStrings.xml><?xml version="1.0" encoding="utf-8"?>
<sst xmlns="http://schemas.openxmlformats.org/spreadsheetml/2006/main" count="122" uniqueCount="81">
  <si>
    <t>2022 동작구 아이돌봄지원사업 추경 세입·세출 예산 공고</t>
    <phoneticPr fontId="5" type="noConversion"/>
  </si>
  <si>
    <t>사회복지법인 및 사회복지시설 재무회계규칙 제 13조 2항에 의거하여 2021년도 동작구 아이돌봄지원사업 추경예산을 아래와 같이 공고합니다.</t>
    <phoneticPr fontId="4" type="noConversion"/>
  </si>
  <si>
    <t xml:space="preserve">                                            단위:원</t>
    <phoneticPr fontId="5" type="noConversion"/>
  </si>
  <si>
    <t>세              입</t>
    <phoneticPr fontId="5" type="noConversion"/>
  </si>
  <si>
    <t>세              출</t>
    <phoneticPr fontId="5" type="noConversion"/>
  </si>
  <si>
    <t>항</t>
    <phoneticPr fontId="5" type="noConversion"/>
  </si>
  <si>
    <t>목</t>
    <phoneticPr fontId="5" type="noConversion"/>
  </si>
  <si>
    <t>추경예산</t>
    <phoneticPr fontId="5" type="noConversion"/>
  </si>
  <si>
    <t>본예산</t>
    <phoneticPr fontId="5" type="noConversion"/>
  </si>
  <si>
    <t>증감</t>
    <phoneticPr fontId="5" type="noConversion"/>
  </si>
  <si>
    <t>합계</t>
    <phoneticPr fontId="5" type="noConversion"/>
  </si>
  <si>
    <t>보조금수입</t>
    <phoneticPr fontId="5" type="noConversion"/>
  </si>
  <si>
    <t>국고보조금</t>
    <phoneticPr fontId="5" type="noConversion"/>
  </si>
  <si>
    <t>사무비</t>
    <phoneticPr fontId="4" type="noConversion"/>
  </si>
  <si>
    <t xml:space="preserve">인건비 </t>
    <phoneticPr fontId="5" type="noConversion"/>
  </si>
  <si>
    <t>시도보조금</t>
    <phoneticPr fontId="5" type="noConversion"/>
  </si>
  <si>
    <t xml:space="preserve">업무추진비 </t>
    <phoneticPr fontId="5" type="noConversion"/>
  </si>
  <si>
    <t>시군구보조금</t>
    <phoneticPr fontId="5" type="noConversion"/>
  </si>
  <si>
    <t xml:space="preserve">운영비 </t>
    <phoneticPr fontId="5" type="noConversion"/>
  </si>
  <si>
    <t>기타보조금</t>
    <phoneticPr fontId="5" type="noConversion"/>
  </si>
  <si>
    <t>합 계</t>
    <phoneticPr fontId="4" type="noConversion"/>
  </si>
  <si>
    <t>재산조성비</t>
    <phoneticPr fontId="4" type="noConversion"/>
  </si>
  <si>
    <t xml:space="preserve">시설비 </t>
    <phoneticPr fontId="5" type="noConversion"/>
  </si>
  <si>
    <t>사업수입</t>
    <phoneticPr fontId="5" type="noConversion"/>
  </si>
  <si>
    <t>사업비</t>
    <phoneticPr fontId="4" type="noConversion"/>
  </si>
  <si>
    <t>이월금</t>
    <phoneticPr fontId="5" type="noConversion"/>
  </si>
  <si>
    <t>전년도이월금</t>
    <phoneticPr fontId="5" type="noConversion"/>
  </si>
  <si>
    <t>잡지출</t>
    <phoneticPr fontId="4" type="noConversion"/>
  </si>
  <si>
    <t>잡지출</t>
    <phoneticPr fontId="5" type="noConversion"/>
  </si>
  <si>
    <t>2. 2022년 동작구 아이돌봄지원사업 추경 세입·세출 총괄표</t>
    <phoneticPr fontId="5" type="noConversion"/>
  </si>
  <si>
    <t>세         입</t>
    <phoneticPr fontId="5" type="noConversion"/>
  </si>
  <si>
    <t>세         출</t>
    <phoneticPr fontId="5" type="noConversion"/>
  </si>
  <si>
    <t>추경예산</t>
    <phoneticPr fontId="4" type="noConversion"/>
  </si>
  <si>
    <t>본예산</t>
    <phoneticPr fontId="4" type="noConversion"/>
  </si>
  <si>
    <t>추경 예산</t>
    <phoneticPr fontId="5" type="noConversion"/>
  </si>
  <si>
    <t>본 예산</t>
    <phoneticPr fontId="5" type="noConversion"/>
  </si>
  <si>
    <t>항</t>
  </si>
  <si>
    <t>목</t>
  </si>
  <si>
    <t>추경 예산</t>
    <phoneticPr fontId="4" type="noConversion"/>
  </si>
  <si>
    <t>본 예산</t>
    <phoneticPr fontId="4" type="noConversion"/>
  </si>
  <si>
    <t>증감</t>
    <phoneticPr fontId="4" type="noConversion"/>
  </si>
  <si>
    <t>아이돌봄지원사업</t>
    <phoneticPr fontId="4" type="noConversion"/>
  </si>
  <si>
    <t>종사자수당</t>
    <phoneticPr fontId="4" type="noConversion"/>
  </si>
  <si>
    <t>종일제수당</t>
    <phoneticPr fontId="4" type="noConversion"/>
  </si>
  <si>
    <t>복지포인트</t>
    <phoneticPr fontId="4" type="noConversion"/>
  </si>
  <si>
    <t>한붐가정지원</t>
    <phoneticPr fontId="4" type="noConversion"/>
  </si>
  <si>
    <t>시간제수당</t>
    <phoneticPr fontId="4" type="noConversion"/>
  </si>
  <si>
    <t>특화교육</t>
    <phoneticPr fontId="4" type="noConversion"/>
  </si>
  <si>
    <t>예방접종비</t>
    <phoneticPr fontId="4" type="noConversion"/>
  </si>
  <si>
    <t>서로돌봄지원</t>
    <phoneticPr fontId="4" type="noConversion"/>
  </si>
  <si>
    <t>소계</t>
    <phoneticPr fontId="4" type="noConversion"/>
  </si>
  <si>
    <t>인건비</t>
  </si>
  <si>
    <t>급여</t>
  </si>
  <si>
    <t>제수당</t>
  </si>
  <si>
    <t>퇴직금 및 퇴직적립금</t>
  </si>
  <si>
    <t>사회보험부담금</t>
  </si>
  <si>
    <t>기타후생경비</t>
  </si>
  <si>
    <t>후원금수입</t>
    <phoneticPr fontId="5" type="noConversion"/>
  </si>
  <si>
    <t>후원금</t>
    <phoneticPr fontId="5" type="noConversion"/>
  </si>
  <si>
    <t>[항 소계]</t>
  </si>
  <si>
    <t>업무추진비</t>
  </si>
  <si>
    <t>기관운영비</t>
  </si>
  <si>
    <t>운영비</t>
  </si>
  <si>
    <t>여비</t>
  </si>
  <si>
    <t>수용비 및 수수료</t>
  </si>
  <si>
    <t>공공요금</t>
  </si>
  <si>
    <t>제세공과금</t>
  </si>
  <si>
    <t>기타운영비</t>
  </si>
  <si>
    <t>[관 소계]</t>
  </si>
  <si>
    <t>사업비</t>
  </si>
  <si>
    <t>관리수당사업비</t>
    <phoneticPr fontId="4" type="noConversion"/>
  </si>
  <si>
    <t>영아종일제수당사업비</t>
  </si>
  <si>
    <t>한부모가정지원수당사업비</t>
  </si>
  <si>
    <t>서로돌봄지원사업비</t>
  </si>
  <si>
    <t>시간제수당사업비</t>
  </si>
  <si>
    <t>돌보미활동수당사업비</t>
  </si>
  <si>
    <t>돌보미보험료사업비</t>
  </si>
  <si>
    <t>돌보미교육비사업비</t>
  </si>
  <si>
    <t>특화교육사업비</t>
    <phoneticPr fontId="4" type="noConversion"/>
  </si>
  <si>
    <t>예방접종사업비</t>
    <phoneticPr fontId="4" type="noConversion"/>
  </si>
  <si>
    <t>잡지출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</si>
</sst>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3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나눔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name val="나눔고딕"/>
      <family val="3"/>
      <charset val="129"/>
    </font>
    <font>
      <b/>
      <sz val="11"/>
      <name val="나눔고딕"/>
      <family val="3"/>
      <charset val="129"/>
    </font>
    <font>
      <sz val="11"/>
      <name val="나눔고딕"/>
      <family val="3"/>
      <charset val="129"/>
    </font>
    <font>
      <b/>
      <sz val="14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sz val="10"/>
      <name val="나눔고딕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sz val="8"/>
      <color theme="1"/>
      <name val="맑은 고딕"/>
      <family val="2"/>
      <charset val="129"/>
      <scheme val="minor"/>
    </font>
    <font>
      <b/>
      <sz val="15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139">
    <xf numFmtId="0" fontId="0" fillId="0" borderId="0" xfId="0">
      <alignment vertical="center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shrinkToFit="1"/>
    </xf>
    <xf numFmtId="0" fontId="8" fillId="0" borderId="0" xfId="2" applyFont="1">
      <alignment vertical="center"/>
    </xf>
    <xf numFmtId="0" fontId="8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 shrinkToFit="1"/>
    </xf>
    <xf numFmtId="0" fontId="7" fillId="0" borderId="1" xfId="2" applyFont="1" applyBorder="1" applyAlignment="1">
      <alignment horizontal="right" vertical="center"/>
    </xf>
    <xf numFmtId="41" fontId="9" fillId="2" borderId="2" xfId="1" applyFont="1" applyFill="1" applyBorder="1" applyAlignment="1">
      <alignment horizontal="center" vertical="center"/>
    </xf>
    <xf numFmtId="41" fontId="9" fillId="3" borderId="2" xfId="1" applyFont="1" applyFill="1" applyBorder="1" applyAlignment="1">
      <alignment horizontal="center" vertical="center"/>
    </xf>
    <xf numFmtId="41" fontId="7" fillId="2" borderId="2" xfId="1" applyFont="1" applyFill="1" applyBorder="1" applyAlignment="1">
      <alignment horizontal="center" vertical="center"/>
    </xf>
    <xf numFmtId="41" fontId="7" fillId="2" borderId="3" xfId="1" applyFont="1" applyFill="1" applyBorder="1" applyAlignment="1">
      <alignment horizontal="center" vertical="center"/>
    </xf>
    <xf numFmtId="41" fontId="7" fillId="2" borderId="4" xfId="1" applyFont="1" applyFill="1" applyBorder="1" applyAlignment="1">
      <alignment horizontal="center" vertical="center" wrapText="1"/>
    </xf>
    <xf numFmtId="41" fontId="7" fillId="2" borderId="5" xfId="1" applyFont="1" applyFill="1" applyBorder="1" applyAlignment="1">
      <alignment horizontal="center" vertical="center" wrapText="1"/>
    </xf>
    <xf numFmtId="41" fontId="7" fillId="3" borderId="2" xfId="1" applyFont="1" applyFill="1" applyBorder="1" applyAlignment="1">
      <alignment horizontal="center" vertical="center"/>
    </xf>
    <xf numFmtId="41" fontId="7" fillId="3" borderId="3" xfId="1" applyFont="1" applyFill="1" applyBorder="1" applyAlignment="1">
      <alignment horizontal="center" vertical="center"/>
    </xf>
    <xf numFmtId="41" fontId="10" fillId="3" borderId="4" xfId="1" applyFont="1" applyFill="1" applyBorder="1" applyAlignment="1">
      <alignment horizontal="center" vertical="center" wrapText="1"/>
    </xf>
    <xf numFmtId="41" fontId="10" fillId="3" borderId="6" xfId="1" applyFont="1" applyFill="1" applyBorder="1" applyAlignment="1">
      <alignment horizontal="center" vertical="center" wrapText="1"/>
    </xf>
    <xf numFmtId="41" fontId="10" fillId="3" borderId="2" xfId="1" applyFont="1" applyFill="1" applyBorder="1" applyAlignment="1">
      <alignment horizontal="center" vertical="center"/>
    </xf>
    <xf numFmtId="41" fontId="7" fillId="4" borderId="2" xfId="1" applyFont="1" applyFill="1" applyBorder="1" applyAlignment="1">
      <alignment horizontal="center" vertical="center" shrinkToFit="1"/>
    </xf>
    <xf numFmtId="41" fontId="7" fillId="4" borderId="3" xfId="1" applyFont="1" applyFill="1" applyBorder="1" applyAlignment="1">
      <alignment horizontal="center" vertical="center" shrinkToFit="1"/>
    </xf>
    <xf numFmtId="41" fontId="8" fillId="4" borderId="7" xfId="1" applyFont="1" applyFill="1" applyBorder="1" applyAlignment="1">
      <alignment horizontal="center" vertical="center"/>
    </xf>
    <xf numFmtId="41" fontId="8" fillId="4" borderId="5" xfId="1" applyFont="1" applyFill="1" applyBorder="1" applyAlignment="1">
      <alignment horizontal="center" vertical="center"/>
    </xf>
    <xf numFmtId="41" fontId="8" fillId="4" borderId="2" xfId="1" applyFont="1" applyFill="1" applyBorder="1" applyAlignment="1">
      <alignment horizontal="center" vertical="center"/>
    </xf>
    <xf numFmtId="41" fontId="8" fillId="4" borderId="2" xfId="1" applyFont="1" applyFill="1" applyBorder="1" applyAlignment="1">
      <alignment horizontal="center" vertical="center" shrinkToFit="1"/>
    </xf>
    <xf numFmtId="41" fontId="8" fillId="4" borderId="3" xfId="1" applyFont="1" applyFill="1" applyBorder="1" applyAlignment="1">
      <alignment horizontal="center" vertical="center" shrinkToFit="1"/>
    </xf>
    <xf numFmtId="41" fontId="11" fillId="4" borderId="7" xfId="1" applyFont="1" applyFill="1" applyBorder="1" applyAlignment="1">
      <alignment horizontal="center" vertical="center"/>
    </xf>
    <xf numFmtId="41" fontId="11" fillId="4" borderId="5" xfId="1" applyFont="1" applyFill="1" applyBorder="1" applyAlignment="1">
      <alignment horizontal="center" vertical="center"/>
    </xf>
    <xf numFmtId="41" fontId="11" fillId="4" borderId="2" xfId="1" applyFont="1" applyFill="1" applyBorder="1" applyAlignment="1">
      <alignment horizontal="center" vertical="center"/>
    </xf>
    <xf numFmtId="41" fontId="8" fillId="0" borderId="2" xfId="1" applyFont="1" applyFill="1" applyBorder="1" applyAlignment="1">
      <alignment horizontal="center" vertical="center" shrinkToFit="1"/>
    </xf>
    <xf numFmtId="41" fontId="8" fillId="0" borderId="3" xfId="1" applyFont="1" applyFill="1" applyBorder="1" applyAlignment="1">
      <alignment horizontal="center" vertical="center"/>
    </xf>
    <xf numFmtId="176" fontId="12" fillId="0" borderId="7" xfId="3" applyNumberFormat="1" applyFont="1" applyBorder="1" applyAlignment="1">
      <alignment vertical="center"/>
    </xf>
    <xf numFmtId="176" fontId="12" fillId="0" borderId="8" xfId="3" applyNumberFormat="1" applyFont="1" applyBorder="1" applyAlignment="1">
      <alignment vertical="center"/>
    </xf>
    <xf numFmtId="41" fontId="13" fillId="0" borderId="2" xfId="1" applyFont="1" applyFill="1" applyBorder="1" applyAlignment="1">
      <alignment horizontal="center" vertical="center"/>
    </xf>
    <xf numFmtId="41" fontId="14" fillId="0" borderId="9" xfId="1" applyFont="1" applyBorder="1" applyAlignment="1">
      <alignment horizontal="center" vertical="center"/>
    </xf>
    <xf numFmtId="41" fontId="8" fillId="0" borderId="3" xfId="1" applyFont="1" applyFill="1" applyBorder="1" applyAlignment="1">
      <alignment horizontal="center" vertical="center" shrinkToFit="1"/>
    </xf>
    <xf numFmtId="41" fontId="11" fillId="0" borderId="7" xfId="1" applyFont="1" applyFill="1" applyBorder="1" applyAlignment="1">
      <alignment horizontal="center" vertical="center"/>
    </xf>
    <xf numFmtId="41" fontId="11" fillId="0" borderId="5" xfId="1" applyFont="1" applyFill="1" applyBorder="1" applyAlignment="1">
      <alignment horizontal="center" vertical="center"/>
    </xf>
    <xf numFmtId="41" fontId="14" fillId="0" borderId="2" xfId="1" applyFont="1" applyFill="1" applyBorder="1" applyAlignment="1">
      <alignment horizontal="center" vertical="center"/>
    </xf>
    <xf numFmtId="41" fontId="14" fillId="0" borderId="10" xfId="1" applyFont="1" applyBorder="1" applyAlignment="1">
      <alignment horizontal="center" vertical="center"/>
    </xf>
    <xf numFmtId="41" fontId="15" fillId="0" borderId="7" xfId="1" applyFont="1" applyFill="1" applyBorder="1" applyAlignment="1">
      <alignment horizontal="center" vertical="center"/>
    </xf>
    <xf numFmtId="41" fontId="15" fillId="0" borderId="5" xfId="1" applyFont="1" applyBorder="1" applyAlignment="1">
      <alignment vertical="center"/>
    </xf>
    <xf numFmtId="41" fontId="14" fillId="0" borderId="11" xfId="1" applyFont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41" fontId="16" fillId="5" borderId="7" xfId="1" applyFont="1" applyFill="1" applyBorder="1" applyAlignment="1">
      <alignment vertical="center"/>
    </xf>
    <xf numFmtId="41" fontId="1" fillId="5" borderId="5" xfId="0" applyNumberFormat="1" applyFont="1" applyFill="1" applyBorder="1">
      <alignment vertical="center"/>
    </xf>
    <xf numFmtId="41" fontId="1" fillId="5" borderId="2" xfId="0" applyNumberFormat="1" applyFont="1" applyFill="1" applyBorder="1">
      <alignment vertical="center"/>
    </xf>
    <xf numFmtId="41" fontId="8" fillId="5" borderId="3" xfId="1" applyFont="1" applyFill="1" applyBorder="1" applyAlignment="1">
      <alignment horizontal="center" vertical="center" shrinkToFit="1"/>
    </xf>
    <xf numFmtId="41" fontId="12" fillId="5" borderId="7" xfId="1" applyFont="1" applyFill="1" applyBorder="1" applyAlignment="1">
      <alignment vertical="center"/>
    </xf>
    <xf numFmtId="41" fontId="12" fillId="5" borderId="5" xfId="1" applyFont="1" applyFill="1" applyBorder="1" applyAlignment="1">
      <alignment vertical="center"/>
    </xf>
    <xf numFmtId="41" fontId="12" fillId="5" borderId="2" xfId="1" applyFont="1" applyFill="1" applyBorder="1" applyAlignment="1">
      <alignment vertical="center"/>
    </xf>
    <xf numFmtId="41" fontId="14" fillId="0" borderId="2" xfId="1" applyFont="1" applyBorder="1" applyAlignment="1">
      <alignment horizontal="center" vertical="center"/>
    </xf>
    <xf numFmtId="41" fontId="11" fillId="0" borderId="2" xfId="1" applyFont="1" applyFill="1" applyBorder="1" applyAlignment="1">
      <alignment horizontal="center" vertical="center"/>
    </xf>
    <xf numFmtId="41" fontId="8" fillId="0" borderId="2" xfId="1" applyFont="1" applyFill="1" applyBorder="1" applyAlignment="1">
      <alignment horizontal="center" vertical="center" shrinkToFit="1"/>
    </xf>
    <xf numFmtId="176" fontId="16" fillId="0" borderId="12" xfId="3" applyNumberFormat="1" applyFont="1" applyBorder="1" applyAlignment="1">
      <alignment vertical="center"/>
    </xf>
    <xf numFmtId="176" fontId="16" fillId="0" borderId="13" xfId="3" applyNumberFormat="1" applyFont="1" applyBorder="1" applyAlignment="1">
      <alignment vertical="center"/>
    </xf>
    <xf numFmtId="41" fontId="8" fillId="0" borderId="2" xfId="1" applyFont="1" applyFill="1" applyBorder="1" applyAlignment="1">
      <alignment horizontal="center" vertical="center"/>
    </xf>
    <xf numFmtId="41" fontId="1" fillId="0" borderId="7" xfId="1" applyFont="1" applyBorder="1" applyAlignment="1">
      <alignment horizontal="center" vertical="center"/>
    </xf>
    <xf numFmtId="41" fontId="1" fillId="0" borderId="5" xfId="1" applyFont="1" applyBorder="1" applyAlignment="1">
      <alignment horizontal="center" vertical="center"/>
    </xf>
    <xf numFmtId="176" fontId="16" fillId="0" borderId="14" xfId="3" applyNumberFormat="1" applyFont="1" applyBorder="1" applyAlignment="1">
      <alignment vertical="center"/>
    </xf>
    <xf numFmtId="176" fontId="16" fillId="0" borderId="8" xfId="3" applyNumberFormat="1" applyFont="1" applyBorder="1" applyAlignment="1">
      <alignment vertical="center"/>
    </xf>
    <xf numFmtId="41" fontId="11" fillId="6" borderId="14" xfId="1" applyFont="1" applyFill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17" fillId="0" borderId="0" xfId="0" applyFont="1">
      <alignment vertical="center"/>
    </xf>
    <xf numFmtId="0" fontId="18" fillId="7" borderId="9" xfId="2" applyFont="1" applyFill="1" applyBorder="1" applyAlignment="1">
      <alignment horizontal="center" vertical="center"/>
    </xf>
    <xf numFmtId="0" fontId="18" fillId="7" borderId="15" xfId="2" applyFont="1" applyFill="1" applyBorder="1" applyAlignment="1">
      <alignment horizontal="center" vertical="center"/>
    </xf>
    <xf numFmtId="41" fontId="18" fillId="8" borderId="15" xfId="1" applyFont="1" applyFill="1" applyBorder="1" applyAlignment="1">
      <alignment horizontal="center" vertical="center"/>
    </xf>
    <xf numFmtId="41" fontId="18" fillId="8" borderId="16" xfId="1" applyFont="1" applyFill="1" applyBorder="1" applyAlignment="1">
      <alignment horizontal="center" vertical="center"/>
    </xf>
    <xf numFmtId="41" fontId="18" fillId="8" borderId="17" xfId="1" applyFont="1" applyFill="1" applyBorder="1" applyAlignment="1">
      <alignment horizontal="center" vertical="center"/>
    </xf>
    <xf numFmtId="176" fontId="17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19" fillId="7" borderId="2" xfId="2" applyFont="1" applyFill="1" applyBorder="1" applyAlignment="1">
      <alignment horizontal="center" vertical="center"/>
    </xf>
    <xf numFmtId="0" fontId="19" fillId="7" borderId="3" xfId="2" applyFont="1" applyFill="1" applyBorder="1" applyAlignment="1">
      <alignment horizontal="center" vertical="center"/>
    </xf>
    <xf numFmtId="0" fontId="20" fillId="7" borderId="4" xfId="2" applyFont="1" applyFill="1" applyBorder="1" applyAlignment="1">
      <alignment horizontal="center" vertical="center" wrapText="1"/>
    </xf>
    <xf numFmtId="0" fontId="21" fillId="7" borderId="5" xfId="2" applyFont="1" applyFill="1" applyBorder="1" applyAlignment="1">
      <alignment horizontal="center" vertical="center" wrapText="1"/>
    </xf>
    <xf numFmtId="41" fontId="19" fillId="8" borderId="2" xfId="1" applyFont="1" applyFill="1" applyBorder="1" applyAlignment="1">
      <alignment horizontal="center" vertical="center" wrapText="1"/>
    </xf>
    <xf numFmtId="41" fontId="19" fillId="8" borderId="3" xfId="1" applyFont="1" applyFill="1" applyBorder="1" applyAlignment="1">
      <alignment horizontal="center" vertical="center" wrapText="1"/>
    </xf>
    <xf numFmtId="41" fontId="20" fillId="8" borderId="4" xfId="1" applyFont="1" applyFill="1" applyBorder="1" applyAlignment="1">
      <alignment horizontal="center" vertical="center" wrapText="1"/>
    </xf>
    <xf numFmtId="41" fontId="21" fillId="8" borderId="5" xfId="1" applyFont="1" applyFill="1" applyBorder="1" applyAlignment="1">
      <alignment horizontal="center" vertical="center"/>
    </xf>
    <xf numFmtId="41" fontId="19" fillId="8" borderId="2" xfId="1" applyFont="1" applyFill="1" applyBorder="1" applyAlignment="1">
      <alignment horizontal="center" vertical="center"/>
    </xf>
    <xf numFmtId="0" fontId="19" fillId="0" borderId="2" xfId="2" applyFont="1" applyBorder="1" applyAlignment="1">
      <alignment horizontal="center" vertical="center" shrinkToFit="1"/>
    </xf>
    <xf numFmtId="0" fontId="19" fillId="0" borderId="3" xfId="2" applyFont="1" applyBorder="1" applyAlignment="1">
      <alignment horizontal="center" vertical="center" shrinkToFit="1"/>
    </xf>
    <xf numFmtId="41" fontId="19" fillId="0" borderId="7" xfId="2" applyNumberFormat="1" applyFont="1" applyBorder="1">
      <alignment vertical="center"/>
    </xf>
    <xf numFmtId="41" fontId="22" fillId="0" borderId="7" xfId="2" applyNumberFormat="1" applyFont="1" applyBorder="1">
      <alignment vertical="center"/>
    </xf>
    <xf numFmtId="41" fontId="19" fillId="0" borderId="2" xfId="1" applyFont="1" applyBorder="1" applyAlignment="1">
      <alignment horizontal="center" vertical="center" shrinkToFit="1"/>
    </xf>
    <xf numFmtId="41" fontId="19" fillId="0" borderId="3" xfId="1" applyFont="1" applyBorder="1" applyAlignment="1">
      <alignment horizontal="center" vertical="center" shrinkToFit="1"/>
    </xf>
    <xf numFmtId="41" fontId="19" fillId="0" borderId="7" xfId="1" applyFont="1" applyBorder="1" applyAlignment="1">
      <alignment horizontal="right" vertical="center" wrapText="1"/>
    </xf>
    <xf numFmtId="41" fontId="19" fillId="0" borderId="18" xfId="1" applyFont="1" applyBorder="1" applyAlignment="1">
      <alignment horizontal="right" vertical="center" wrapText="1"/>
    </xf>
    <xf numFmtId="41" fontId="19" fillId="0" borderId="2" xfId="1" applyFont="1" applyBorder="1" applyAlignment="1">
      <alignment horizontal="right" vertical="center"/>
    </xf>
    <xf numFmtId="176" fontId="23" fillId="9" borderId="0" xfId="0" applyNumberFormat="1" applyFont="1" applyFill="1">
      <alignment vertical="center"/>
    </xf>
    <xf numFmtId="41" fontId="15" fillId="0" borderId="11" xfId="1" applyFont="1" applyFill="1" applyBorder="1" applyAlignment="1">
      <alignment horizontal="left" vertical="center" shrinkToFit="1"/>
    </xf>
    <xf numFmtId="41" fontId="15" fillId="0" borderId="19" xfId="1" applyFont="1" applyFill="1" applyBorder="1" applyAlignment="1">
      <alignment horizontal="left" vertical="center"/>
    </xf>
    <xf numFmtId="41" fontId="15" fillId="0" borderId="19" xfId="1" applyFont="1" applyFill="1" applyBorder="1" applyAlignment="1">
      <alignment horizontal="center" vertical="center"/>
    </xf>
    <xf numFmtId="0" fontId="24" fillId="0" borderId="20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41" fontId="24" fillId="0" borderId="7" xfId="1" applyFont="1" applyFill="1" applyBorder="1" applyAlignment="1">
      <alignment horizontal="right" vertical="center" wrapText="1"/>
    </xf>
    <xf numFmtId="41" fontId="24" fillId="0" borderId="5" xfId="1" applyFont="1" applyFill="1" applyBorder="1" applyAlignment="1">
      <alignment horizontal="right" vertical="center" wrapText="1"/>
    </xf>
    <xf numFmtId="41" fontId="15" fillId="0" borderId="2" xfId="1" applyFont="1" applyBorder="1" applyAlignment="1">
      <alignment horizontal="right" vertical="center"/>
    </xf>
    <xf numFmtId="41" fontId="15" fillId="0" borderId="2" xfId="1" applyFont="1" applyFill="1" applyBorder="1" applyAlignment="1">
      <alignment horizontal="left" vertical="center" shrinkToFit="1"/>
    </xf>
    <xf numFmtId="41" fontId="15" fillId="0" borderId="3" xfId="1" applyFont="1" applyFill="1" applyBorder="1" applyAlignment="1">
      <alignment horizontal="left" vertical="center"/>
    </xf>
    <xf numFmtId="0" fontId="24" fillId="0" borderId="21" xfId="0" applyFont="1" applyBorder="1" applyAlignment="1">
      <alignment horizontal="left" vertical="center" wrapText="1"/>
    </xf>
    <xf numFmtId="41" fontId="25" fillId="0" borderId="5" xfId="1" applyFont="1" applyBorder="1" applyAlignment="1">
      <alignment vertical="center"/>
    </xf>
    <xf numFmtId="41" fontId="15" fillId="2" borderId="3" xfId="1" applyFont="1" applyFill="1" applyBorder="1" applyAlignment="1">
      <alignment horizontal="left" vertical="center" shrinkToFit="1"/>
    </xf>
    <xf numFmtId="41" fontId="25" fillId="2" borderId="7" xfId="1" applyFont="1" applyFill="1" applyBorder="1" applyAlignment="1">
      <alignment horizontal="center" vertical="center"/>
    </xf>
    <xf numFmtId="41" fontId="15" fillId="2" borderId="7" xfId="1" applyFont="1" applyFill="1" applyBorder="1" applyAlignment="1">
      <alignment horizontal="center" vertical="center"/>
    </xf>
    <xf numFmtId="41" fontId="15" fillId="0" borderId="2" xfId="1" applyFont="1" applyFill="1" applyBorder="1" applyAlignment="1">
      <alignment horizontal="left" vertical="center" shrinkToFit="1"/>
    </xf>
    <xf numFmtId="41" fontId="15" fillId="0" borderId="3" xfId="1" applyFont="1" applyFill="1" applyBorder="1" applyAlignment="1">
      <alignment horizontal="left" vertical="center" shrinkToFit="1"/>
    </xf>
    <xf numFmtId="41" fontId="25" fillId="0" borderId="7" xfId="1" applyFont="1" applyFill="1" applyBorder="1" applyAlignment="1">
      <alignment horizontal="center" vertical="center"/>
    </xf>
    <xf numFmtId="41" fontId="25" fillId="0" borderId="5" xfId="1" applyFont="1" applyFill="1" applyBorder="1" applyAlignment="1">
      <alignment horizontal="center" vertical="center"/>
    </xf>
    <xf numFmtId="0" fontId="24" fillId="0" borderId="22" xfId="0" applyFont="1" applyBorder="1" applyAlignment="1">
      <alignment horizontal="left" vertical="center" wrapText="1"/>
    </xf>
    <xf numFmtId="0" fontId="26" fillId="10" borderId="3" xfId="0" applyFont="1" applyFill="1" applyBorder="1" applyAlignment="1">
      <alignment horizontal="left" vertical="center" wrapText="1"/>
    </xf>
    <xf numFmtId="41" fontId="26" fillId="10" borderId="7" xfId="1" applyFont="1" applyFill="1" applyBorder="1" applyAlignment="1">
      <alignment horizontal="right" vertical="center" wrapText="1"/>
    </xf>
    <xf numFmtId="41" fontId="26" fillId="10" borderId="18" xfId="1" applyFont="1" applyFill="1" applyBorder="1" applyAlignment="1">
      <alignment horizontal="right" vertical="center" wrapText="1"/>
    </xf>
    <xf numFmtId="41" fontId="15" fillId="10" borderId="2" xfId="1" applyFont="1" applyFill="1" applyBorder="1" applyAlignment="1">
      <alignment horizontal="right" vertical="center"/>
    </xf>
    <xf numFmtId="176" fontId="23" fillId="11" borderId="0" xfId="0" applyNumberFormat="1" applyFont="1" applyFill="1">
      <alignment vertical="center"/>
    </xf>
    <xf numFmtId="176" fontId="16" fillId="0" borderId="7" xfId="3" applyNumberFormat="1" applyFont="1" applyBorder="1" applyAlignment="1">
      <alignment vertical="center"/>
    </xf>
    <xf numFmtId="41" fontId="26" fillId="10" borderId="5" xfId="1" applyFont="1" applyFill="1" applyBorder="1" applyAlignment="1">
      <alignment horizontal="right" vertical="center" wrapText="1"/>
    </xf>
    <xf numFmtId="41" fontId="15" fillId="0" borderId="0" xfId="1" applyFont="1" applyFill="1" applyBorder="1" applyAlignment="1">
      <alignment horizontal="left" vertical="center" shrinkToFit="1"/>
    </xf>
    <xf numFmtId="41" fontId="25" fillId="0" borderId="0" xfId="1" applyFont="1" applyBorder="1">
      <alignment vertical="center"/>
    </xf>
    <xf numFmtId="41" fontId="15" fillId="0" borderId="0" xfId="1" applyFont="1" applyFill="1" applyBorder="1" applyAlignment="1">
      <alignment horizontal="center" vertical="center"/>
    </xf>
    <xf numFmtId="0" fontId="24" fillId="0" borderId="23" xfId="0" applyFont="1" applyBorder="1" applyAlignment="1">
      <alignment horizontal="left" vertical="center" wrapText="1"/>
    </xf>
    <xf numFmtId="41" fontId="27" fillId="0" borderId="0" xfId="1" applyFont="1" applyFill="1" applyBorder="1" applyAlignment="1">
      <alignment horizontal="left" vertical="center" shrinkToFit="1"/>
    </xf>
    <xf numFmtId="0" fontId="28" fillId="0" borderId="0" xfId="0" applyFont="1">
      <alignment vertical="center"/>
    </xf>
    <xf numFmtId="0" fontId="14" fillId="0" borderId="0" xfId="0" applyFont="1">
      <alignment vertical="center"/>
    </xf>
    <xf numFmtId="0" fontId="26" fillId="10" borderId="22" xfId="0" applyFont="1" applyFill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41" fontId="24" fillId="0" borderId="18" xfId="1" applyFont="1" applyFill="1" applyBorder="1" applyAlignment="1">
      <alignment horizontal="right" vertical="center" wrapText="1"/>
    </xf>
    <xf numFmtId="41" fontId="24" fillId="0" borderId="24" xfId="1" applyFont="1" applyFill="1" applyBorder="1" applyAlignment="1">
      <alignment horizontal="right" vertical="center" wrapText="1"/>
    </xf>
    <xf numFmtId="41" fontId="24" fillId="0" borderId="25" xfId="1" applyFont="1" applyFill="1" applyBorder="1" applyAlignment="1">
      <alignment horizontal="right" vertical="center" wrapText="1"/>
    </xf>
    <xf numFmtId="41" fontId="26" fillId="10" borderId="26" xfId="1" applyFont="1" applyFill="1" applyBorder="1" applyAlignment="1">
      <alignment horizontal="right" vertical="center" wrapText="1"/>
    </xf>
    <xf numFmtId="41" fontId="26" fillId="10" borderId="27" xfId="1" applyFont="1" applyFill="1" applyBorder="1" applyAlignment="1">
      <alignment horizontal="right" vertical="center" wrapText="1"/>
    </xf>
    <xf numFmtId="41" fontId="26" fillId="10" borderId="28" xfId="1" applyFont="1" applyFill="1" applyBorder="1" applyAlignment="1">
      <alignment horizontal="right" vertical="center" wrapText="1"/>
    </xf>
    <xf numFmtId="41" fontId="24" fillId="0" borderId="27" xfId="1" applyFont="1" applyFill="1" applyBorder="1" applyAlignment="1">
      <alignment horizontal="right" vertical="center" wrapText="1"/>
    </xf>
    <xf numFmtId="41" fontId="24" fillId="0" borderId="29" xfId="1" applyFont="1" applyFill="1" applyBorder="1" applyAlignment="1">
      <alignment horizontal="right" vertical="center" wrapText="1"/>
    </xf>
    <xf numFmtId="41" fontId="26" fillId="10" borderId="30" xfId="1" applyFont="1" applyFill="1" applyBorder="1" applyAlignment="1">
      <alignment horizontal="right" vertical="center" wrapText="1"/>
    </xf>
    <xf numFmtId="41" fontId="26" fillId="10" borderId="31" xfId="1" applyFont="1" applyFill="1" applyBorder="1" applyAlignment="1">
      <alignment horizontal="right" vertical="center" wrapText="1"/>
    </xf>
    <xf numFmtId="41" fontId="26" fillId="10" borderId="32" xfId="1" applyFont="1" applyFill="1" applyBorder="1" applyAlignment="1">
      <alignment horizontal="right" vertical="center" wrapText="1"/>
    </xf>
    <xf numFmtId="0" fontId="29" fillId="0" borderId="0" xfId="0" applyFont="1">
      <alignment vertical="center"/>
    </xf>
    <xf numFmtId="41" fontId="29" fillId="0" borderId="0" xfId="1" applyFont="1" applyFill="1">
      <alignment vertical="center"/>
    </xf>
  </cellXfs>
  <cellStyles count="4">
    <cellStyle name="쉼표 [0]" xfId="1" builtinId="6"/>
    <cellStyle name="표준" xfId="0" builtinId="0"/>
    <cellStyle name="표준 2 2" xfId="2" xr:uid="{5A48FBF1-5B9C-4BC9-A90F-843308DC81F6}"/>
    <cellStyle name="표준 2 3" xfId="3" xr:uid="{3949A8F4-B103-4CFA-9EE4-604595C446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A2650-3142-4F6B-A957-A696CDA16319}">
  <sheetPr>
    <tabColor theme="9" tint="0.39997558519241921"/>
    <pageSetUpPr fitToPage="1"/>
  </sheetPr>
  <dimension ref="A1:J13"/>
  <sheetViews>
    <sheetView tabSelected="1" zoomScale="85" zoomScaleNormal="85" workbookViewId="0">
      <selection activeCell="A2" sqref="A2:J2"/>
    </sheetView>
  </sheetViews>
  <sheetFormatPr defaultRowHeight="16.5" x14ac:dyDescent="0.3"/>
  <cols>
    <col min="1" max="1" width="14" customWidth="1"/>
    <col min="2" max="2" width="16.625" customWidth="1"/>
    <col min="3" max="6" width="15.5" customWidth="1"/>
    <col min="7" max="7" width="16.875" customWidth="1"/>
    <col min="8" max="10" width="15.875" customWidth="1"/>
    <col min="12" max="12" width="14.125" customWidth="1"/>
  </cols>
  <sheetData>
    <row r="1" spans="1:10" ht="43.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2.25" customHeigh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3"/>
      <c r="B3" s="3"/>
      <c r="C3" s="4"/>
      <c r="D3" s="4"/>
      <c r="E3" s="4"/>
      <c r="F3" s="5"/>
      <c r="G3" s="6"/>
      <c r="H3" s="7" t="s">
        <v>2</v>
      </c>
      <c r="I3" s="7"/>
      <c r="J3" s="7"/>
    </row>
    <row r="4" spans="1:10" ht="26.25" customHeight="1" thickBot="1" x14ac:dyDescent="0.35">
      <c r="A4" s="8" t="s">
        <v>3</v>
      </c>
      <c r="B4" s="8"/>
      <c r="C4" s="8"/>
      <c r="D4" s="8"/>
      <c r="E4" s="8"/>
      <c r="F4" s="9" t="s">
        <v>4</v>
      </c>
      <c r="G4" s="9"/>
      <c r="H4" s="9"/>
      <c r="I4" s="9"/>
      <c r="J4" s="9"/>
    </row>
    <row r="5" spans="1:10" ht="25.5" customHeight="1" x14ac:dyDescent="0.3">
      <c r="A5" s="10" t="s">
        <v>5</v>
      </c>
      <c r="B5" s="11" t="s">
        <v>6</v>
      </c>
      <c r="C5" s="12" t="s">
        <v>7</v>
      </c>
      <c r="D5" s="13" t="s">
        <v>8</v>
      </c>
      <c r="E5" s="10" t="s">
        <v>9</v>
      </c>
      <c r="F5" s="14" t="s">
        <v>5</v>
      </c>
      <c r="G5" s="15" t="s">
        <v>6</v>
      </c>
      <c r="H5" s="16" t="s">
        <v>7</v>
      </c>
      <c r="I5" s="17" t="s">
        <v>8</v>
      </c>
      <c r="J5" s="18" t="s">
        <v>9</v>
      </c>
    </row>
    <row r="6" spans="1:10" ht="25.5" customHeight="1" x14ac:dyDescent="0.3">
      <c r="A6" s="19" t="s">
        <v>10</v>
      </c>
      <c r="B6" s="20"/>
      <c r="C6" s="21">
        <f>SUM(C11:C13)</f>
        <v>2775223413</v>
      </c>
      <c r="D6" s="22">
        <f t="shared" ref="D6:E6" si="0">SUM(D11:D13)</f>
        <v>3000327170</v>
      </c>
      <c r="E6" s="23">
        <f t="shared" si="0"/>
        <v>-225103757</v>
      </c>
      <c r="F6" s="24" t="s">
        <v>10</v>
      </c>
      <c r="G6" s="25"/>
      <c r="H6" s="26">
        <f>SUM(H10:H13)</f>
        <v>2775223413</v>
      </c>
      <c r="I6" s="27">
        <f t="shared" ref="I6:J6" si="1">SUM(I10:I13)</f>
        <v>2095580000</v>
      </c>
      <c r="J6" s="28">
        <f t="shared" si="1"/>
        <v>679643413</v>
      </c>
    </row>
    <row r="7" spans="1:10" ht="25.5" customHeight="1" x14ac:dyDescent="0.3">
      <c r="A7" s="29" t="s">
        <v>11</v>
      </c>
      <c r="B7" s="30" t="s">
        <v>12</v>
      </c>
      <c r="C7" s="31">
        <v>506130000</v>
      </c>
      <c r="D7" s="32">
        <v>576000000</v>
      </c>
      <c r="E7" s="33">
        <f t="shared" ref="E7:E10" si="2">C7-D7</f>
        <v>-69870000</v>
      </c>
      <c r="F7" s="34" t="s">
        <v>13</v>
      </c>
      <c r="G7" s="35" t="s">
        <v>14</v>
      </c>
      <c r="H7" s="36">
        <v>210863380</v>
      </c>
      <c r="I7" s="37">
        <v>212339248</v>
      </c>
      <c r="J7" s="38">
        <f t="shared" ref="J7:J9" si="3">H7-I7</f>
        <v>-1475868</v>
      </c>
    </row>
    <row r="8" spans="1:10" ht="25.5" customHeight="1" x14ac:dyDescent="0.3">
      <c r="A8" s="29"/>
      <c r="B8" s="30" t="s">
        <v>15</v>
      </c>
      <c r="C8" s="31">
        <v>720478900</v>
      </c>
      <c r="D8" s="32">
        <v>796020000</v>
      </c>
      <c r="E8" s="33">
        <f t="shared" si="2"/>
        <v>-75541100</v>
      </c>
      <c r="F8" s="39"/>
      <c r="G8" s="35" t="s">
        <v>16</v>
      </c>
      <c r="H8" s="36">
        <v>1200000</v>
      </c>
      <c r="I8" s="37">
        <v>2400000</v>
      </c>
      <c r="J8" s="38">
        <f t="shared" si="3"/>
        <v>-1200000</v>
      </c>
    </row>
    <row r="9" spans="1:10" ht="25.5" customHeight="1" x14ac:dyDescent="0.3">
      <c r="A9" s="29"/>
      <c r="B9" s="30" t="s">
        <v>17</v>
      </c>
      <c r="C9" s="31">
        <v>641205000</v>
      </c>
      <c r="D9" s="32">
        <v>722720000</v>
      </c>
      <c r="E9" s="33">
        <f t="shared" si="2"/>
        <v>-81515000</v>
      </c>
      <c r="F9" s="39"/>
      <c r="G9" s="35" t="s">
        <v>18</v>
      </c>
      <c r="H9" s="36">
        <v>21548620</v>
      </c>
      <c r="I9" s="37">
        <v>14700752</v>
      </c>
      <c r="J9" s="38">
        <f t="shared" si="3"/>
        <v>6847868</v>
      </c>
    </row>
    <row r="10" spans="1:10" ht="25.5" customHeight="1" x14ac:dyDescent="0.3">
      <c r="A10" s="29"/>
      <c r="B10" s="30" t="s">
        <v>19</v>
      </c>
      <c r="C10" s="40">
        <v>0</v>
      </c>
      <c r="D10" s="41">
        <v>0</v>
      </c>
      <c r="E10" s="33">
        <f t="shared" si="2"/>
        <v>0</v>
      </c>
      <c r="F10" s="42"/>
      <c r="G10" s="43" t="s">
        <v>20</v>
      </c>
      <c r="H10" s="44">
        <f>SUM(H7:H9)</f>
        <v>233612000</v>
      </c>
      <c r="I10" s="45">
        <f t="shared" ref="I10:J10" si="4">SUM(I7:I9)</f>
        <v>229440000</v>
      </c>
      <c r="J10" s="46">
        <f t="shared" si="4"/>
        <v>4172000</v>
      </c>
    </row>
    <row r="11" spans="1:10" ht="25.5" customHeight="1" x14ac:dyDescent="0.3">
      <c r="A11" s="29"/>
      <c r="B11" s="47" t="s">
        <v>20</v>
      </c>
      <c r="C11" s="48">
        <f>SUM(C7:C10)</f>
        <v>1867813900</v>
      </c>
      <c r="D11" s="49">
        <f t="shared" ref="D11:E11" si="5">SUM(D7:D10)</f>
        <v>2094740000</v>
      </c>
      <c r="E11" s="50">
        <f t="shared" si="5"/>
        <v>-226926100</v>
      </c>
      <c r="F11" s="51" t="s">
        <v>21</v>
      </c>
      <c r="G11" s="35" t="s">
        <v>22</v>
      </c>
      <c r="H11" s="36">
        <v>0</v>
      </c>
      <c r="I11" s="37">
        <v>0</v>
      </c>
      <c r="J11" s="52">
        <f>H11-I11</f>
        <v>0</v>
      </c>
    </row>
    <row r="12" spans="1:10" ht="25.5" customHeight="1" x14ac:dyDescent="0.3">
      <c r="A12" s="53" t="s">
        <v>23</v>
      </c>
      <c r="B12" s="35" t="s">
        <v>23</v>
      </c>
      <c r="C12" s="54">
        <v>888320000</v>
      </c>
      <c r="D12" s="55">
        <v>889760000</v>
      </c>
      <c r="E12" s="56">
        <f>C12-D12</f>
        <v>-1440000</v>
      </c>
      <c r="F12" s="51" t="s">
        <v>24</v>
      </c>
      <c r="G12" s="35" t="s">
        <v>24</v>
      </c>
      <c r="H12" s="57">
        <v>2531287413</v>
      </c>
      <c r="I12" s="58">
        <v>1865300000</v>
      </c>
      <c r="J12" s="52">
        <f>H12-I12</f>
        <v>665987413</v>
      </c>
    </row>
    <row r="13" spans="1:10" ht="25.5" customHeight="1" thickBot="1" x14ac:dyDescent="0.35">
      <c r="A13" s="53" t="s">
        <v>25</v>
      </c>
      <c r="B13" s="35" t="s">
        <v>26</v>
      </c>
      <c r="C13" s="59">
        <v>19089513</v>
      </c>
      <c r="D13" s="60">
        <v>15827170</v>
      </c>
      <c r="E13" s="56">
        <f>C13-D13</f>
        <v>3262343</v>
      </c>
      <c r="F13" s="51" t="s">
        <v>27</v>
      </c>
      <c r="G13" s="35" t="s">
        <v>28</v>
      </c>
      <c r="H13" s="61">
        <v>10324000</v>
      </c>
      <c r="I13" s="37">
        <v>840000</v>
      </c>
      <c r="J13" s="52">
        <f>H13-I13</f>
        <v>9484000</v>
      </c>
    </row>
  </sheetData>
  <mergeCells count="10">
    <mergeCell ref="A6:B6"/>
    <mergeCell ref="F6:G6"/>
    <mergeCell ref="A7:A11"/>
    <mergeCell ref="F7:F10"/>
    <mergeCell ref="A1:J1"/>
    <mergeCell ref="A2:J2"/>
    <mergeCell ref="A3:B3"/>
    <mergeCell ref="H3:J3"/>
    <mergeCell ref="A4:E4"/>
    <mergeCell ref="F4:J4"/>
  </mergeCells>
  <phoneticPr fontId="4" type="noConversion"/>
  <printOptions horizontalCentered="1"/>
  <pageMargins left="0.31496062992125984" right="0.31496062992125984" top="0.74803149606299213" bottom="0.15748031496062992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923B7-4E47-4CBB-BCB2-FE0E57C8062E}">
  <sheetPr>
    <tabColor theme="4"/>
    <pageSetUpPr fitToPage="1"/>
  </sheetPr>
  <dimension ref="A1:AG35"/>
  <sheetViews>
    <sheetView workbookViewId="0">
      <selection activeCell="D10" sqref="D10"/>
    </sheetView>
  </sheetViews>
  <sheetFormatPr defaultRowHeight="16.5" x14ac:dyDescent="0.3"/>
  <cols>
    <col min="1" max="1" width="9" style="123"/>
    <col min="2" max="2" width="12.875" style="123" customWidth="1"/>
    <col min="3" max="3" width="16" style="123" customWidth="1"/>
    <col min="4" max="4" width="15.25" style="123" customWidth="1"/>
    <col min="5" max="5" width="13.875" style="123" customWidth="1"/>
    <col min="6" max="6" width="10.375" style="137" customWidth="1"/>
    <col min="7" max="7" width="19.625" style="137" customWidth="1"/>
    <col min="8" max="9" width="16" style="138" customWidth="1"/>
    <col min="10" max="10" width="14.75" style="123" customWidth="1"/>
    <col min="11" max="11" width="0" hidden="1" customWidth="1"/>
    <col min="12" max="12" width="12.75" style="63" hidden="1" customWidth="1"/>
    <col min="13" max="14" width="8.5" style="63" hidden="1" customWidth="1"/>
    <col min="15" max="15" width="8.375" style="63" hidden="1" customWidth="1"/>
    <col min="16" max="16" width="9.75" style="63" hidden="1" customWidth="1"/>
    <col min="17" max="17" width="8.5" style="63" hidden="1" customWidth="1"/>
    <col min="18" max="18" width="7.75" style="63" hidden="1" customWidth="1"/>
    <col min="19" max="19" width="8.375" style="63" hidden="1" customWidth="1"/>
    <col min="20" max="20" width="9.75" style="63" hidden="1" customWidth="1"/>
    <col min="21" max="21" width="10.25" style="63" hidden="1" customWidth="1"/>
    <col min="22" max="22" width="9.125" style="63" hidden="1" customWidth="1"/>
    <col min="23" max="23" width="12.75" style="63" hidden="1" customWidth="1"/>
    <col min="24" max="25" width="8.5" style="63" hidden="1" customWidth="1"/>
    <col min="26" max="26" width="8.375" style="63" hidden="1" customWidth="1"/>
    <col min="27" max="27" width="9.75" style="63" hidden="1" customWidth="1"/>
    <col min="28" max="28" width="8.5" style="63" hidden="1" customWidth="1"/>
    <col min="29" max="29" width="7" style="63" hidden="1" customWidth="1"/>
    <col min="30" max="30" width="8.375" style="63" hidden="1" customWidth="1"/>
    <col min="31" max="31" width="9.75" style="63" hidden="1" customWidth="1"/>
    <col min="32" max="32" width="10.25" style="63" hidden="1" customWidth="1"/>
    <col min="33" max="34" width="0" hidden="1" customWidth="1"/>
  </cols>
  <sheetData>
    <row r="1" spans="1:33" ht="38.25" customHeight="1" x14ac:dyDescent="0.3">
      <c r="A1" s="62" t="s">
        <v>29</v>
      </c>
      <c r="B1" s="62"/>
      <c r="C1" s="62"/>
      <c r="D1" s="62"/>
      <c r="E1" s="62"/>
      <c r="F1" s="62"/>
      <c r="G1" s="62"/>
      <c r="H1" s="62"/>
      <c r="I1" s="62"/>
      <c r="J1" s="62"/>
    </row>
    <row r="3" spans="1:33" ht="24.75" thickBot="1" x14ac:dyDescent="0.35">
      <c r="A3" s="64" t="s">
        <v>30</v>
      </c>
      <c r="B3" s="64"/>
      <c r="C3" s="64"/>
      <c r="D3" s="64"/>
      <c r="E3" s="65"/>
      <c r="F3" s="66" t="s">
        <v>31</v>
      </c>
      <c r="G3" s="67"/>
      <c r="H3" s="67"/>
      <c r="I3" s="67"/>
      <c r="J3" s="68"/>
      <c r="L3" s="69" t="s">
        <v>32</v>
      </c>
      <c r="M3" s="69"/>
      <c r="N3" s="69"/>
      <c r="O3" s="69"/>
      <c r="P3" s="69"/>
      <c r="Q3" s="69"/>
      <c r="R3" s="69"/>
      <c r="S3" s="69"/>
      <c r="T3" s="69"/>
      <c r="U3" s="69"/>
      <c r="V3" s="69"/>
      <c r="W3" s="69" t="s">
        <v>33</v>
      </c>
      <c r="X3" s="69"/>
      <c r="Y3" s="69"/>
      <c r="Z3" s="69"/>
      <c r="AA3" s="69"/>
      <c r="AB3" s="69"/>
      <c r="AC3" s="69"/>
      <c r="AD3" s="69"/>
      <c r="AE3" s="69"/>
      <c r="AF3" s="69"/>
      <c r="AG3" s="70"/>
    </row>
    <row r="4" spans="1:33" x14ac:dyDescent="0.3">
      <c r="A4" s="71" t="s">
        <v>5</v>
      </c>
      <c r="B4" s="72" t="s">
        <v>6</v>
      </c>
      <c r="C4" s="73" t="s">
        <v>34</v>
      </c>
      <c r="D4" s="74" t="s">
        <v>35</v>
      </c>
      <c r="E4" s="71" t="s">
        <v>9</v>
      </c>
      <c r="F4" s="75" t="s">
        <v>36</v>
      </c>
      <c r="G4" s="76" t="s">
        <v>37</v>
      </c>
      <c r="H4" s="77" t="s">
        <v>38</v>
      </c>
      <c r="I4" s="78" t="s">
        <v>39</v>
      </c>
      <c r="J4" s="79" t="s">
        <v>40</v>
      </c>
      <c r="L4" s="69" t="s">
        <v>41</v>
      </c>
      <c r="M4" s="69" t="s">
        <v>42</v>
      </c>
      <c r="N4" s="69" t="s">
        <v>43</v>
      </c>
      <c r="O4" s="69" t="s">
        <v>44</v>
      </c>
      <c r="P4" s="69" t="s">
        <v>45</v>
      </c>
      <c r="Q4" s="69" t="s">
        <v>46</v>
      </c>
      <c r="R4" s="69" t="s">
        <v>47</v>
      </c>
      <c r="S4" s="69" t="s">
        <v>48</v>
      </c>
      <c r="T4" s="69" t="s">
        <v>49</v>
      </c>
      <c r="U4" s="69" t="s">
        <v>50</v>
      </c>
      <c r="V4" s="69"/>
      <c r="W4" s="69" t="s">
        <v>41</v>
      </c>
      <c r="X4" s="69" t="s">
        <v>42</v>
      </c>
      <c r="Y4" s="69" t="s">
        <v>43</v>
      </c>
      <c r="Z4" s="69" t="s">
        <v>44</v>
      </c>
      <c r="AA4" s="69" t="s">
        <v>45</v>
      </c>
      <c r="AB4" s="69" t="s">
        <v>46</v>
      </c>
      <c r="AC4" s="69" t="s">
        <v>47</v>
      </c>
      <c r="AD4" s="69" t="s">
        <v>48</v>
      </c>
      <c r="AE4" s="69" t="s">
        <v>49</v>
      </c>
      <c r="AF4" s="69" t="s">
        <v>50</v>
      </c>
      <c r="AG4" s="70"/>
    </row>
    <row r="5" spans="1:33" x14ac:dyDescent="0.3">
      <c r="A5" s="80" t="s">
        <v>10</v>
      </c>
      <c r="B5" s="81"/>
      <c r="C5" s="82">
        <f>SUM(C10:C13)</f>
        <v>2775223413</v>
      </c>
      <c r="D5" s="83">
        <f t="shared" ref="D5:E5" si="0">SUM(D10:D13)</f>
        <v>3000327170</v>
      </c>
      <c r="E5" s="82">
        <f t="shared" si="0"/>
        <v>-225103757</v>
      </c>
      <c r="F5" s="84" t="s">
        <v>10</v>
      </c>
      <c r="G5" s="85"/>
      <c r="H5" s="86">
        <f>SUM(H20,H32,H35)</f>
        <v>2775223413</v>
      </c>
      <c r="I5" s="87">
        <f>SUM(I20,I32,I35)</f>
        <v>2095580000</v>
      </c>
      <c r="J5" s="88">
        <f>H5-I5</f>
        <v>679643413</v>
      </c>
      <c r="L5" s="89">
        <f>SUM(L11,L13,L19,L31)</f>
        <v>1687100000</v>
      </c>
      <c r="M5" s="89">
        <f>SUM(M7)</f>
        <v>13440000</v>
      </c>
      <c r="N5" s="89">
        <f>SUM(N22)</f>
        <v>40000000</v>
      </c>
      <c r="O5" s="89">
        <f>SUM(O10)</f>
        <v>1300000</v>
      </c>
      <c r="P5" s="89">
        <f>SUM(P23)</f>
        <v>6000000</v>
      </c>
      <c r="Q5" s="89">
        <f>SUM(Q25)</f>
        <v>70000000</v>
      </c>
      <c r="R5" s="89">
        <f>SUM(R28)</f>
        <v>2753900</v>
      </c>
      <c r="S5" s="89">
        <f>SUM(S30)</f>
        <v>3220000</v>
      </c>
      <c r="T5" s="89">
        <f>SUM(T11,T13,T19,T31)</f>
        <v>44000000</v>
      </c>
      <c r="U5" s="69">
        <f>SUM(L5:T5)</f>
        <v>1867813900</v>
      </c>
      <c r="V5" s="69"/>
      <c r="W5" s="89">
        <f>SUM(W11,W13,W19,W31)</f>
        <v>1920000000</v>
      </c>
      <c r="X5" s="89">
        <f>SUM(X7)</f>
        <v>13440000</v>
      </c>
      <c r="Y5" s="89">
        <f>SUM(Y22)</f>
        <v>40000000</v>
      </c>
      <c r="Z5" s="89">
        <f>SUM(Z10)</f>
        <v>1300000</v>
      </c>
      <c r="AA5" s="89">
        <f>SUM(AA23)</f>
        <v>6000000</v>
      </c>
      <c r="AB5" s="89">
        <f>SUM(AB25)</f>
        <v>70000000</v>
      </c>
      <c r="AC5" s="89">
        <f>SUM(AC28)</f>
        <v>0</v>
      </c>
      <c r="AD5" s="89">
        <f>SUM(AD30)</f>
        <v>0</v>
      </c>
      <c r="AE5" s="89">
        <f>SUM(AE11,AE13,AE19,AE31)</f>
        <v>44000000</v>
      </c>
      <c r="AF5" s="69">
        <f>SUM(W5:AE5)</f>
        <v>2094740000</v>
      </c>
      <c r="AG5" s="70"/>
    </row>
    <row r="6" spans="1:33" x14ac:dyDescent="0.3">
      <c r="A6" s="90" t="s">
        <v>11</v>
      </c>
      <c r="B6" s="91" t="s">
        <v>12</v>
      </c>
      <c r="C6" s="31">
        <v>506130000</v>
      </c>
      <c r="D6" s="60">
        <v>576000000</v>
      </c>
      <c r="E6" s="92">
        <f>C6-D6</f>
        <v>-69870000</v>
      </c>
      <c r="F6" s="93" t="s">
        <v>51</v>
      </c>
      <c r="G6" s="94" t="s">
        <v>52</v>
      </c>
      <c r="H6" s="95">
        <v>146504770</v>
      </c>
      <c r="I6" s="96">
        <v>146504770</v>
      </c>
      <c r="J6" s="97">
        <f t="shared" ref="J6:J35" si="1">H6-I6</f>
        <v>0</v>
      </c>
      <c r="L6" s="69">
        <v>114365190</v>
      </c>
      <c r="M6" s="69"/>
      <c r="N6" s="69"/>
      <c r="O6" s="69"/>
      <c r="P6" s="69"/>
      <c r="Q6" s="69"/>
      <c r="R6" s="69"/>
      <c r="S6" s="69"/>
      <c r="T6" s="69">
        <v>32139580</v>
      </c>
      <c r="U6" s="69">
        <f t="shared" ref="U6:U33" si="2">SUM(L6:T6)</f>
        <v>146504770</v>
      </c>
      <c r="V6" s="69"/>
      <c r="W6" s="69">
        <v>114365190</v>
      </c>
      <c r="X6" s="69"/>
      <c r="Y6" s="69"/>
      <c r="Z6" s="69"/>
      <c r="AA6" s="69"/>
      <c r="AB6" s="69"/>
      <c r="AC6" s="69"/>
      <c r="AD6" s="69"/>
      <c r="AE6" s="69">
        <v>32139580</v>
      </c>
      <c r="AF6" s="69">
        <f t="shared" ref="AF6:AF10" si="3">SUM(W6:AE6)</f>
        <v>146504770</v>
      </c>
      <c r="AG6" s="70"/>
    </row>
    <row r="7" spans="1:33" x14ac:dyDescent="0.3">
      <c r="A7" s="98"/>
      <c r="B7" s="99" t="s">
        <v>15</v>
      </c>
      <c r="C7" s="31">
        <v>720478900</v>
      </c>
      <c r="D7" s="60">
        <v>796020000</v>
      </c>
      <c r="E7" s="92">
        <f t="shared" ref="E7:E13" si="4">C7-D7</f>
        <v>-75541100</v>
      </c>
      <c r="F7" s="100"/>
      <c r="G7" s="94" t="s">
        <v>53</v>
      </c>
      <c r="H7" s="95">
        <v>30240330</v>
      </c>
      <c r="I7" s="96">
        <v>31975910</v>
      </c>
      <c r="J7" s="97">
        <f t="shared" si="1"/>
        <v>-1735580</v>
      </c>
      <c r="L7" s="69">
        <v>14410220</v>
      </c>
      <c r="M7" s="69">
        <v>13440000</v>
      </c>
      <c r="N7" s="69"/>
      <c r="O7" s="69"/>
      <c r="P7" s="69"/>
      <c r="Q7" s="69"/>
      <c r="R7" s="69"/>
      <c r="S7" s="69"/>
      <c r="T7" s="69">
        <v>2390110</v>
      </c>
      <c r="U7" s="69">
        <f t="shared" si="2"/>
        <v>30240330</v>
      </c>
      <c r="V7" s="69"/>
      <c r="W7" s="69">
        <v>16145800</v>
      </c>
      <c r="X7" s="69">
        <v>13440000</v>
      </c>
      <c r="Y7" s="69"/>
      <c r="Z7" s="69"/>
      <c r="AA7" s="69"/>
      <c r="AB7" s="69"/>
      <c r="AC7" s="69"/>
      <c r="AD7" s="69"/>
      <c r="AE7" s="69">
        <v>2390110</v>
      </c>
      <c r="AF7" s="69">
        <f t="shared" si="3"/>
        <v>31975910</v>
      </c>
      <c r="AG7" s="70"/>
    </row>
    <row r="8" spans="1:33" x14ac:dyDescent="0.3">
      <c r="A8" s="98"/>
      <c r="B8" s="99" t="s">
        <v>17</v>
      </c>
      <c r="C8" s="31">
        <v>641205000</v>
      </c>
      <c r="D8" s="60">
        <v>722720000</v>
      </c>
      <c r="E8" s="92">
        <f t="shared" si="4"/>
        <v>-81515000</v>
      </c>
      <c r="F8" s="100"/>
      <c r="G8" s="94" t="s">
        <v>54</v>
      </c>
      <c r="H8" s="95">
        <v>14896420</v>
      </c>
      <c r="I8" s="96">
        <v>15040065</v>
      </c>
      <c r="J8" s="97">
        <f t="shared" si="1"/>
        <v>-143645</v>
      </c>
      <c r="L8" s="69">
        <v>12018940</v>
      </c>
      <c r="M8" s="69"/>
      <c r="N8" s="69"/>
      <c r="O8" s="69"/>
      <c r="P8" s="69"/>
      <c r="Q8" s="69"/>
      <c r="R8" s="69"/>
      <c r="S8" s="69"/>
      <c r="T8" s="69">
        <v>2877480</v>
      </c>
      <c r="U8" s="69">
        <f t="shared" si="2"/>
        <v>14896420</v>
      </c>
      <c r="V8" s="69"/>
      <c r="W8" s="69">
        <v>12162585</v>
      </c>
      <c r="X8" s="69"/>
      <c r="Y8" s="69"/>
      <c r="Z8" s="69"/>
      <c r="AA8" s="69"/>
      <c r="AB8" s="69"/>
      <c r="AC8" s="69"/>
      <c r="AD8" s="69"/>
      <c r="AE8" s="69">
        <v>2877480</v>
      </c>
      <c r="AF8" s="69">
        <f t="shared" si="3"/>
        <v>15040065</v>
      </c>
      <c r="AG8" s="70"/>
    </row>
    <row r="9" spans="1:33" x14ac:dyDescent="0.3">
      <c r="A9" s="98"/>
      <c r="B9" s="99" t="s">
        <v>19</v>
      </c>
      <c r="C9" s="40">
        <v>0</v>
      </c>
      <c r="D9" s="101">
        <v>0</v>
      </c>
      <c r="E9" s="92">
        <f t="shared" si="4"/>
        <v>0</v>
      </c>
      <c r="F9" s="100"/>
      <c r="G9" s="94" t="s">
        <v>55</v>
      </c>
      <c r="H9" s="95">
        <v>17921860</v>
      </c>
      <c r="I9" s="96">
        <v>17518503</v>
      </c>
      <c r="J9" s="97">
        <f t="shared" si="1"/>
        <v>403357</v>
      </c>
      <c r="L9" s="69">
        <v>14567650</v>
      </c>
      <c r="M9" s="69"/>
      <c r="N9" s="69"/>
      <c r="O9" s="69"/>
      <c r="P9" s="69"/>
      <c r="Q9" s="69"/>
      <c r="R9" s="69"/>
      <c r="S9" s="69"/>
      <c r="T9" s="69">
        <v>3354210</v>
      </c>
      <c r="U9" s="69">
        <f t="shared" si="2"/>
        <v>17921860</v>
      </c>
      <c r="V9" s="69"/>
      <c r="W9" s="69">
        <v>14164293</v>
      </c>
      <c r="X9" s="69"/>
      <c r="Y9" s="69"/>
      <c r="Z9" s="69"/>
      <c r="AA9" s="69"/>
      <c r="AB9" s="69"/>
      <c r="AC9" s="69"/>
      <c r="AD9" s="69"/>
      <c r="AE9" s="69">
        <v>3354210</v>
      </c>
      <c r="AF9" s="69">
        <f t="shared" si="3"/>
        <v>17518503</v>
      </c>
      <c r="AG9" s="70"/>
    </row>
    <row r="10" spans="1:33" x14ac:dyDescent="0.3">
      <c r="A10" s="98"/>
      <c r="B10" s="102" t="s">
        <v>20</v>
      </c>
      <c r="C10" s="103">
        <f>SUM(C6:C9)</f>
        <v>1867813900</v>
      </c>
      <c r="D10" s="103">
        <f t="shared" ref="D10:E10" si="5">SUM(D6:D9)</f>
        <v>2094740000</v>
      </c>
      <c r="E10" s="104">
        <f t="shared" si="5"/>
        <v>-226926100</v>
      </c>
      <c r="F10" s="100"/>
      <c r="G10" s="94" t="s">
        <v>56</v>
      </c>
      <c r="H10" s="95">
        <v>1300000</v>
      </c>
      <c r="I10" s="96">
        <v>1300000</v>
      </c>
      <c r="J10" s="97">
        <f t="shared" si="1"/>
        <v>0</v>
      </c>
      <c r="L10" s="69">
        <v>0</v>
      </c>
      <c r="M10" s="69"/>
      <c r="N10" s="69"/>
      <c r="O10" s="69">
        <v>1300000</v>
      </c>
      <c r="P10" s="69"/>
      <c r="Q10" s="69"/>
      <c r="R10" s="69"/>
      <c r="S10" s="69"/>
      <c r="T10" s="69"/>
      <c r="U10" s="69">
        <f t="shared" si="2"/>
        <v>1300000</v>
      </c>
      <c r="V10" s="69"/>
      <c r="W10" s="69">
        <v>0</v>
      </c>
      <c r="X10" s="69"/>
      <c r="Y10" s="69"/>
      <c r="Z10" s="69">
        <v>1300000</v>
      </c>
      <c r="AA10" s="69"/>
      <c r="AB10" s="69"/>
      <c r="AC10" s="69"/>
      <c r="AD10" s="69"/>
      <c r="AE10" s="69"/>
      <c r="AF10" s="69">
        <f t="shared" si="3"/>
        <v>1300000</v>
      </c>
      <c r="AG10" s="70"/>
    </row>
    <row r="11" spans="1:33" x14ac:dyDescent="0.3">
      <c r="A11" s="105" t="s">
        <v>57</v>
      </c>
      <c r="B11" s="106" t="s">
        <v>58</v>
      </c>
      <c r="C11" s="107">
        <v>0</v>
      </c>
      <c r="D11" s="108">
        <v>0</v>
      </c>
      <c r="E11" s="92">
        <f t="shared" si="4"/>
        <v>0</v>
      </c>
      <c r="F11" s="109"/>
      <c r="G11" s="110" t="s">
        <v>59</v>
      </c>
      <c r="H11" s="111">
        <f>SUM(H6:H10)</f>
        <v>210863380</v>
      </c>
      <c r="I11" s="112">
        <f>SUM(I6:I10)</f>
        <v>212339248</v>
      </c>
      <c r="J11" s="113">
        <f t="shared" si="1"/>
        <v>-1475868</v>
      </c>
      <c r="L11" s="114">
        <f>SUM(L6:L10)</f>
        <v>155362000</v>
      </c>
      <c r="M11" s="69"/>
      <c r="N11" s="69"/>
      <c r="O11" s="69"/>
      <c r="P11" s="69"/>
      <c r="Q11" s="69"/>
      <c r="R11" s="69"/>
      <c r="S11" s="69"/>
      <c r="T11" s="114">
        <f>SUM(T6:T10)</f>
        <v>40761380</v>
      </c>
      <c r="U11" s="114">
        <f>SUM(U6:U10)</f>
        <v>210863380</v>
      </c>
      <c r="V11" s="69"/>
      <c r="W11" s="114">
        <f>SUM(W6:W10)</f>
        <v>156837868</v>
      </c>
      <c r="X11" s="69"/>
      <c r="Y11" s="69"/>
      <c r="Z11" s="69"/>
      <c r="AA11" s="69"/>
      <c r="AB11" s="69"/>
      <c r="AC11" s="69"/>
      <c r="AD11" s="69"/>
      <c r="AE11" s="114">
        <f>SUM(AE6:AE10)</f>
        <v>40761380</v>
      </c>
      <c r="AF11" s="114">
        <f>SUM(AF6:AF10)</f>
        <v>212339248</v>
      </c>
      <c r="AG11" s="70"/>
    </row>
    <row r="12" spans="1:33" x14ac:dyDescent="0.3">
      <c r="A12" s="105" t="s">
        <v>23</v>
      </c>
      <c r="B12" s="106" t="s">
        <v>23</v>
      </c>
      <c r="C12" s="54">
        <v>888320000</v>
      </c>
      <c r="D12" s="55">
        <v>889760000</v>
      </c>
      <c r="E12" s="92">
        <f t="shared" si="4"/>
        <v>-1440000</v>
      </c>
      <c r="F12" s="100" t="s">
        <v>60</v>
      </c>
      <c r="G12" s="94" t="s">
        <v>61</v>
      </c>
      <c r="H12" s="95">
        <v>1200000</v>
      </c>
      <c r="I12" s="96">
        <v>2400000</v>
      </c>
      <c r="J12" s="97">
        <f t="shared" si="1"/>
        <v>-1200000</v>
      </c>
      <c r="L12" s="69">
        <v>1200000</v>
      </c>
      <c r="M12" s="69"/>
      <c r="N12" s="69"/>
      <c r="O12" s="69"/>
      <c r="P12" s="69"/>
      <c r="Q12" s="69"/>
      <c r="R12" s="69"/>
      <c r="S12" s="69"/>
      <c r="T12" s="69"/>
      <c r="U12" s="69">
        <f t="shared" si="2"/>
        <v>1200000</v>
      </c>
      <c r="V12" s="69"/>
      <c r="W12" s="69">
        <v>2400000</v>
      </c>
      <c r="X12" s="69"/>
      <c r="Y12" s="69"/>
      <c r="Z12" s="69"/>
      <c r="AA12" s="69"/>
      <c r="AB12" s="69"/>
      <c r="AC12" s="69"/>
      <c r="AD12" s="69"/>
      <c r="AE12" s="69"/>
      <c r="AF12" s="69">
        <f t="shared" ref="AF12:AF18" si="6">SUM(W12:AE12)</f>
        <v>2400000</v>
      </c>
      <c r="AG12" s="70"/>
    </row>
    <row r="13" spans="1:33" x14ac:dyDescent="0.3">
      <c r="A13" s="105" t="s">
        <v>25</v>
      </c>
      <c r="B13" s="106" t="s">
        <v>26</v>
      </c>
      <c r="C13" s="115">
        <v>19089513</v>
      </c>
      <c r="D13" s="60">
        <v>15827170</v>
      </c>
      <c r="E13" s="92">
        <f t="shared" si="4"/>
        <v>3262343</v>
      </c>
      <c r="F13" s="109"/>
      <c r="G13" s="110" t="s">
        <v>59</v>
      </c>
      <c r="H13" s="111">
        <f>H12</f>
        <v>1200000</v>
      </c>
      <c r="I13" s="116">
        <v>2400000</v>
      </c>
      <c r="J13" s="113">
        <f t="shared" si="1"/>
        <v>-1200000</v>
      </c>
      <c r="L13" s="114">
        <f>SUM(L12)</f>
        <v>1200000</v>
      </c>
      <c r="M13" s="69"/>
      <c r="N13" s="69"/>
      <c r="O13" s="69"/>
      <c r="P13" s="69"/>
      <c r="Q13" s="69"/>
      <c r="R13" s="69"/>
      <c r="S13" s="69"/>
      <c r="T13" s="114"/>
      <c r="U13" s="114">
        <f t="shared" si="2"/>
        <v>1200000</v>
      </c>
      <c r="V13" s="69"/>
      <c r="W13" s="114">
        <f>SUM(W12)</f>
        <v>2400000</v>
      </c>
      <c r="X13" s="69"/>
      <c r="Y13" s="69"/>
      <c r="Z13" s="69"/>
      <c r="AA13" s="69"/>
      <c r="AB13" s="69"/>
      <c r="AC13" s="69"/>
      <c r="AD13" s="69"/>
      <c r="AE13" s="114"/>
      <c r="AF13" s="114">
        <f t="shared" si="6"/>
        <v>2400000</v>
      </c>
      <c r="AG13" s="70"/>
    </row>
    <row r="14" spans="1:33" x14ac:dyDescent="0.3">
      <c r="A14" s="117"/>
      <c r="B14" s="117"/>
      <c r="C14" s="118"/>
      <c r="D14" s="118"/>
      <c r="E14" s="119"/>
      <c r="F14" s="120" t="s">
        <v>62</v>
      </c>
      <c r="G14" s="94" t="s">
        <v>63</v>
      </c>
      <c r="H14" s="95">
        <v>371000</v>
      </c>
      <c r="I14" s="96">
        <v>55000</v>
      </c>
      <c r="J14" s="97">
        <f t="shared" si="1"/>
        <v>316000</v>
      </c>
      <c r="L14" s="69">
        <v>336000</v>
      </c>
      <c r="M14" s="69"/>
      <c r="N14" s="69"/>
      <c r="O14" s="69"/>
      <c r="P14" s="69"/>
      <c r="Q14" s="69"/>
      <c r="R14" s="69"/>
      <c r="S14" s="69"/>
      <c r="T14" s="69">
        <v>35000</v>
      </c>
      <c r="U14" s="69">
        <f t="shared" si="2"/>
        <v>371000</v>
      </c>
      <c r="V14" s="69"/>
      <c r="W14" s="69">
        <v>20000</v>
      </c>
      <c r="X14" s="69"/>
      <c r="Y14" s="69"/>
      <c r="Z14" s="69"/>
      <c r="AA14" s="69"/>
      <c r="AB14" s="69"/>
      <c r="AC14" s="69"/>
      <c r="AD14" s="69"/>
      <c r="AE14" s="69">
        <v>35000</v>
      </c>
      <c r="AF14" s="69">
        <f t="shared" si="6"/>
        <v>55000</v>
      </c>
      <c r="AG14" s="70"/>
    </row>
    <row r="15" spans="1:33" x14ac:dyDescent="0.3">
      <c r="A15" s="121"/>
      <c r="B15" s="122"/>
      <c r="C15" s="122"/>
      <c r="F15" s="100"/>
      <c r="G15" s="94" t="s">
        <v>64</v>
      </c>
      <c r="H15" s="95">
        <v>16377620</v>
      </c>
      <c r="I15" s="96">
        <v>8874812</v>
      </c>
      <c r="J15" s="97">
        <f t="shared" si="1"/>
        <v>7502808</v>
      </c>
      <c r="L15" s="69">
        <v>15674000</v>
      </c>
      <c r="M15" s="69"/>
      <c r="N15" s="69"/>
      <c r="O15" s="69"/>
      <c r="P15" s="69"/>
      <c r="Q15" s="69"/>
      <c r="R15" s="69"/>
      <c r="S15" s="69"/>
      <c r="T15" s="69">
        <v>703620</v>
      </c>
      <c r="U15" s="69">
        <f t="shared" si="2"/>
        <v>16377620</v>
      </c>
      <c r="V15" s="69"/>
      <c r="W15" s="69">
        <v>8171192</v>
      </c>
      <c r="X15" s="69"/>
      <c r="Y15" s="69"/>
      <c r="Z15" s="69"/>
      <c r="AA15" s="69"/>
      <c r="AB15" s="69"/>
      <c r="AC15" s="69"/>
      <c r="AD15" s="69"/>
      <c r="AE15" s="69">
        <v>703620</v>
      </c>
      <c r="AF15" s="69">
        <f t="shared" si="6"/>
        <v>8874812</v>
      </c>
      <c r="AG15" s="70"/>
    </row>
    <row r="16" spans="1:33" x14ac:dyDescent="0.3">
      <c r="A16" s="121"/>
      <c r="B16" s="122"/>
      <c r="C16" s="122"/>
      <c r="F16" s="100"/>
      <c r="G16" s="94" t="s">
        <v>65</v>
      </c>
      <c r="H16" s="95">
        <v>4100000</v>
      </c>
      <c r="I16" s="96">
        <v>4890940</v>
      </c>
      <c r="J16" s="97">
        <f t="shared" si="1"/>
        <v>-790940</v>
      </c>
      <c r="L16" s="69">
        <v>4100000</v>
      </c>
      <c r="M16" s="69"/>
      <c r="N16" s="69"/>
      <c r="O16" s="69"/>
      <c r="P16" s="69"/>
      <c r="Q16" s="69"/>
      <c r="R16" s="69"/>
      <c r="S16" s="69"/>
      <c r="T16" s="69"/>
      <c r="U16" s="69">
        <f t="shared" si="2"/>
        <v>4100000</v>
      </c>
      <c r="V16" s="69"/>
      <c r="W16" s="69">
        <v>4890940</v>
      </c>
      <c r="X16" s="69"/>
      <c r="Y16" s="69"/>
      <c r="Z16" s="69"/>
      <c r="AA16" s="69"/>
      <c r="AB16" s="69"/>
      <c r="AC16" s="69"/>
      <c r="AD16" s="69"/>
      <c r="AE16" s="69"/>
      <c r="AF16" s="69">
        <f t="shared" si="6"/>
        <v>4890940</v>
      </c>
      <c r="AG16" s="70"/>
    </row>
    <row r="17" spans="1:33" x14ac:dyDescent="0.3">
      <c r="A17" s="122"/>
      <c r="B17" s="122"/>
      <c r="C17" s="122"/>
      <c r="F17" s="100"/>
      <c r="G17" s="94" t="s">
        <v>66</v>
      </c>
      <c r="H17" s="95">
        <v>600000</v>
      </c>
      <c r="I17" s="96">
        <v>780000</v>
      </c>
      <c r="J17" s="97">
        <f t="shared" si="1"/>
        <v>-180000</v>
      </c>
      <c r="L17" s="69">
        <v>300000</v>
      </c>
      <c r="M17" s="69"/>
      <c r="N17" s="69"/>
      <c r="O17" s="69"/>
      <c r="P17" s="69"/>
      <c r="Q17" s="69"/>
      <c r="R17" s="69"/>
      <c r="S17" s="69"/>
      <c r="T17" s="69">
        <v>300000</v>
      </c>
      <c r="U17" s="69">
        <f t="shared" si="2"/>
        <v>600000</v>
      </c>
      <c r="V17" s="69"/>
      <c r="W17" s="69">
        <v>480000</v>
      </c>
      <c r="X17" s="69"/>
      <c r="Y17" s="69"/>
      <c r="Z17" s="69"/>
      <c r="AA17" s="69"/>
      <c r="AB17" s="69"/>
      <c r="AC17" s="69"/>
      <c r="AD17" s="69"/>
      <c r="AE17" s="69">
        <v>300000</v>
      </c>
      <c r="AF17" s="69">
        <f t="shared" si="6"/>
        <v>780000</v>
      </c>
      <c r="AG17" s="70"/>
    </row>
    <row r="18" spans="1:33" x14ac:dyDescent="0.3">
      <c r="A18" s="122"/>
      <c r="B18" s="122"/>
      <c r="C18" s="122"/>
      <c r="F18" s="100"/>
      <c r="G18" s="94" t="s">
        <v>67</v>
      </c>
      <c r="H18" s="95">
        <v>100000</v>
      </c>
      <c r="I18" s="96">
        <v>100000</v>
      </c>
      <c r="J18" s="97">
        <f t="shared" si="1"/>
        <v>0</v>
      </c>
      <c r="L18" s="69"/>
      <c r="M18" s="69"/>
      <c r="N18" s="69"/>
      <c r="O18" s="69"/>
      <c r="P18" s="69"/>
      <c r="Q18" s="69"/>
      <c r="R18" s="69"/>
      <c r="S18" s="69"/>
      <c r="T18" s="69">
        <v>100000</v>
      </c>
      <c r="U18" s="69">
        <f t="shared" si="2"/>
        <v>100000</v>
      </c>
      <c r="V18" s="69"/>
      <c r="W18" s="69"/>
      <c r="X18" s="69"/>
      <c r="Y18" s="69"/>
      <c r="Z18" s="69"/>
      <c r="AA18" s="69"/>
      <c r="AB18" s="69"/>
      <c r="AC18" s="69"/>
      <c r="AD18" s="69"/>
      <c r="AE18" s="69">
        <v>100000</v>
      </c>
      <c r="AF18" s="69">
        <f t="shared" si="6"/>
        <v>100000</v>
      </c>
      <c r="AG18" s="70"/>
    </row>
    <row r="19" spans="1:33" x14ac:dyDescent="0.3">
      <c r="A19" s="122"/>
      <c r="B19" s="122"/>
      <c r="C19" s="122"/>
      <c r="F19" s="109"/>
      <c r="G19" s="110" t="s">
        <v>59</v>
      </c>
      <c r="H19" s="111">
        <f>SUM(H14:H18)</f>
        <v>21548620</v>
      </c>
      <c r="I19" s="116">
        <f>SUM(I14:I18)</f>
        <v>14700752</v>
      </c>
      <c r="J19" s="113">
        <f t="shared" si="1"/>
        <v>6847868</v>
      </c>
      <c r="L19" s="114">
        <f>SUM(L14:L18)</f>
        <v>20410000</v>
      </c>
      <c r="M19" s="69"/>
      <c r="N19" s="69"/>
      <c r="O19" s="69"/>
      <c r="P19" s="69"/>
      <c r="Q19" s="69"/>
      <c r="R19" s="69"/>
      <c r="S19" s="69"/>
      <c r="T19" s="114">
        <f>SUM(T14:T18)</f>
        <v>1138620</v>
      </c>
      <c r="U19" s="114">
        <f>SUM(U14:U18)</f>
        <v>21548620</v>
      </c>
      <c r="V19" s="69"/>
      <c r="W19" s="114">
        <f>SUM(W14:W18)</f>
        <v>13562132</v>
      </c>
      <c r="X19" s="69"/>
      <c r="Y19" s="69"/>
      <c r="Z19" s="69"/>
      <c r="AA19" s="69"/>
      <c r="AB19" s="69"/>
      <c r="AC19" s="69"/>
      <c r="AD19" s="69"/>
      <c r="AE19" s="114">
        <f>SUM(AE14:AE18)</f>
        <v>1138620</v>
      </c>
      <c r="AF19" s="114">
        <f>SUM(AF14:AF18)</f>
        <v>14700752</v>
      </c>
      <c r="AG19" s="70"/>
    </row>
    <row r="20" spans="1:33" x14ac:dyDescent="0.3">
      <c r="A20" s="122"/>
      <c r="B20" s="122"/>
      <c r="C20" s="122"/>
      <c r="F20" s="124" t="s">
        <v>68</v>
      </c>
      <c r="G20" s="110"/>
      <c r="H20" s="111">
        <f>SUM(H11,H13,H19)</f>
        <v>233612000</v>
      </c>
      <c r="I20" s="112">
        <f>SUM(I11,I13,I19)</f>
        <v>229440000</v>
      </c>
      <c r="J20" s="113">
        <f t="shared" si="1"/>
        <v>4172000</v>
      </c>
      <c r="L20" s="69"/>
      <c r="M20" s="69"/>
      <c r="N20" s="69"/>
      <c r="O20" s="69"/>
      <c r="P20" s="69"/>
      <c r="Q20" s="69"/>
      <c r="R20" s="69"/>
      <c r="S20" s="69"/>
      <c r="T20" s="69"/>
      <c r="U20" s="69">
        <f t="shared" si="2"/>
        <v>0</v>
      </c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>
        <f t="shared" ref="AF20:AF30" si="7">SUM(W20:AE20)</f>
        <v>0</v>
      </c>
      <c r="AG20" s="70"/>
    </row>
    <row r="21" spans="1:33" x14ac:dyDescent="0.3">
      <c r="A21" s="122"/>
      <c r="B21" s="122"/>
      <c r="C21" s="122"/>
      <c r="F21" s="100" t="s">
        <v>69</v>
      </c>
      <c r="G21" s="94" t="s">
        <v>70</v>
      </c>
      <c r="H21" s="95">
        <v>4120000</v>
      </c>
      <c r="I21" s="96">
        <v>10240000</v>
      </c>
      <c r="J21" s="97">
        <f t="shared" si="1"/>
        <v>-6120000</v>
      </c>
      <c r="L21" s="69">
        <v>4120000</v>
      </c>
      <c r="M21" s="69"/>
      <c r="N21" s="69"/>
      <c r="O21" s="69"/>
      <c r="P21" s="69"/>
      <c r="Q21" s="69"/>
      <c r="R21" s="69"/>
      <c r="S21" s="69"/>
      <c r="T21" s="69"/>
      <c r="U21" s="69">
        <f t="shared" si="2"/>
        <v>4120000</v>
      </c>
      <c r="V21" s="69"/>
      <c r="W21" s="69">
        <v>10240000</v>
      </c>
      <c r="X21" s="69"/>
      <c r="Y21" s="69"/>
      <c r="Z21" s="69"/>
      <c r="AA21" s="69"/>
      <c r="AB21" s="69"/>
      <c r="AC21" s="69"/>
      <c r="AD21" s="69"/>
      <c r="AE21" s="69"/>
      <c r="AF21" s="69">
        <f t="shared" si="7"/>
        <v>10240000</v>
      </c>
      <c r="AG21" s="70"/>
    </row>
    <row r="22" spans="1:33" x14ac:dyDescent="0.3">
      <c r="F22" s="100"/>
      <c r="G22" s="94" t="s">
        <v>71</v>
      </c>
      <c r="H22" s="95">
        <v>40000000</v>
      </c>
      <c r="I22" s="96">
        <v>40000000</v>
      </c>
      <c r="J22" s="97">
        <f t="shared" si="1"/>
        <v>0</v>
      </c>
      <c r="L22" s="69"/>
      <c r="M22" s="69"/>
      <c r="N22" s="69">
        <v>40000000</v>
      </c>
      <c r="O22" s="69"/>
      <c r="P22" s="69"/>
      <c r="Q22" s="69"/>
      <c r="R22" s="69"/>
      <c r="S22" s="69"/>
      <c r="T22" s="69"/>
      <c r="U22" s="69">
        <f t="shared" si="2"/>
        <v>40000000</v>
      </c>
      <c r="V22" s="69"/>
      <c r="W22" s="69"/>
      <c r="X22" s="69"/>
      <c r="Y22" s="69">
        <v>40000000</v>
      </c>
      <c r="Z22" s="69"/>
      <c r="AA22" s="69"/>
      <c r="AB22" s="69"/>
      <c r="AC22" s="69"/>
      <c r="AD22" s="69"/>
      <c r="AE22" s="69"/>
      <c r="AF22" s="69">
        <f t="shared" si="7"/>
        <v>40000000</v>
      </c>
      <c r="AG22" s="70"/>
    </row>
    <row r="23" spans="1:33" x14ac:dyDescent="0.3">
      <c r="F23" s="100"/>
      <c r="G23" s="94" t="s">
        <v>72</v>
      </c>
      <c r="H23" s="95">
        <v>6000000</v>
      </c>
      <c r="I23" s="96">
        <v>6000000</v>
      </c>
      <c r="J23" s="97">
        <f t="shared" si="1"/>
        <v>0</v>
      </c>
      <c r="L23" s="69"/>
      <c r="M23" s="69"/>
      <c r="N23" s="69"/>
      <c r="O23" s="69"/>
      <c r="P23" s="69">
        <v>6000000</v>
      </c>
      <c r="Q23" s="69"/>
      <c r="R23" s="69"/>
      <c r="S23" s="69"/>
      <c r="T23" s="69"/>
      <c r="U23" s="69">
        <f t="shared" si="2"/>
        <v>6000000</v>
      </c>
      <c r="V23" s="69"/>
      <c r="W23" s="69"/>
      <c r="X23" s="69"/>
      <c r="Y23" s="69"/>
      <c r="Z23" s="69"/>
      <c r="AA23" s="69">
        <v>6000000</v>
      </c>
      <c r="AB23" s="69"/>
      <c r="AC23" s="69"/>
      <c r="AD23" s="69"/>
      <c r="AE23" s="69"/>
      <c r="AF23" s="69">
        <f t="shared" si="7"/>
        <v>6000000</v>
      </c>
      <c r="AG23" s="70"/>
    </row>
    <row r="24" spans="1:33" x14ac:dyDescent="0.3">
      <c r="F24" s="100"/>
      <c r="G24" s="94" t="s">
        <v>73</v>
      </c>
      <c r="H24" s="95">
        <v>2100000</v>
      </c>
      <c r="I24" s="96">
        <v>2100000</v>
      </c>
      <c r="J24" s="97">
        <f t="shared" si="1"/>
        <v>0</v>
      </c>
      <c r="L24" s="69"/>
      <c r="M24" s="69"/>
      <c r="N24" s="69"/>
      <c r="O24" s="69"/>
      <c r="P24" s="69"/>
      <c r="Q24" s="69"/>
      <c r="R24" s="69"/>
      <c r="S24" s="69"/>
      <c r="T24" s="69">
        <v>2100000</v>
      </c>
      <c r="U24" s="69">
        <f t="shared" si="2"/>
        <v>2100000</v>
      </c>
      <c r="V24" s="69"/>
      <c r="W24" s="69"/>
      <c r="X24" s="69"/>
      <c r="Y24" s="69"/>
      <c r="Z24" s="69"/>
      <c r="AA24" s="69"/>
      <c r="AB24" s="69"/>
      <c r="AC24" s="69"/>
      <c r="AD24" s="69"/>
      <c r="AE24" s="69">
        <v>2100000</v>
      </c>
      <c r="AF24" s="69">
        <f t="shared" si="7"/>
        <v>2100000</v>
      </c>
      <c r="AG24" s="70"/>
    </row>
    <row r="25" spans="1:33" x14ac:dyDescent="0.3">
      <c r="F25" s="100"/>
      <c r="G25" s="94" t="s">
        <v>74</v>
      </c>
      <c r="H25" s="95">
        <v>70000000</v>
      </c>
      <c r="I25" s="96">
        <v>70000000</v>
      </c>
      <c r="J25" s="97">
        <f t="shared" si="1"/>
        <v>0</v>
      </c>
      <c r="L25" s="69"/>
      <c r="M25" s="69"/>
      <c r="N25" s="69"/>
      <c r="O25" s="69"/>
      <c r="P25" s="69"/>
      <c r="Q25" s="69">
        <v>70000000</v>
      </c>
      <c r="R25" s="69"/>
      <c r="S25" s="69"/>
      <c r="T25" s="69"/>
      <c r="U25" s="69">
        <f t="shared" si="2"/>
        <v>70000000</v>
      </c>
      <c r="V25" s="69"/>
      <c r="W25" s="69"/>
      <c r="X25" s="69"/>
      <c r="Y25" s="69"/>
      <c r="Z25" s="69"/>
      <c r="AA25" s="69"/>
      <c r="AB25" s="69">
        <v>70000000</v>
      </c>
      <c r="AC25" s="69"/>
      <c r="AD25" s="69"/>
      <c r="AE25" s="69"/>
      <c r="AF25" s="69">
        <f t="shared" si="7"/>
        <v>70000000</v>
      </c>
      <c r="AG25" s="70"/>
    </row>
    <row r="26" spans="1:33" x14ac:dyDescent="0.3">
      <c r="F26" s="100"/>
      <c r="G26" s="94" t="s">
        <v>75</v>
      </c>
      <c r="H26" s="95">
        <v>2071044904</v>
      </c>
      <c r="I26" s="96">
        <v>1423885000</v>
      </c>
      <c r="J26" s="97">
        <f t="shared" si="1"/>
        <v>647159904</v>
      </c>
      <c r="L26" s="69">
        <v>1176258000</v>
      </c>
      <c r="M26" s="69"/>
      <c r="N26" s="69"/>
      <c r="O26" s="69"/>
      <c r="P26" s="69"/>
      <c r="Q26" s="69"/>
      <c r="R26" s="69"/>
      <c r="S26" s="69"/>
      <c r="T26" s="69"/>
      <c r="U26" s="69">
        <f t="shared" si="2"/>
        <v>1176258000</v>
      </c>
      <c r="V26" s="69"/>
      <c r="W26" s="69">
        <v>1423885000</v>
      </c>
      <c r="X26" s="69"/>
      <c r="Y26" s="69"/>
      <c r="Z26" s="69"/>
      <c r="AA26" s="69"/>
      <c r="AB26" s="69"/>
      <c r="AC26" s="69"/>
      <c r="AD26" s="69"/>
      <c r="AE26" s="69"/>
      <c r="AF26" s="69">
        <f t="shared" si="7"/>
        <v>1423885000</v>
      </c>
      <c r="AG26" s="70"/>
    </row>
    <row r="27" spans="1:33" x14ac:dyDescent="0.3">
      <c r="F27" s="100"/>
      <c r="G27" s="94" t="s">
        <v>76</v>
      </c>
      <c r="H27" s="95">
        <v>303620000</v>
      </c>
      <c r="I27" s="96">
        <v>284860000</v>
      </c>
      <c r="J27" s="97">
        <f t="shared" si="1"/>
        <v>18760000</v>
      </c>
      <c r="L27" s="69">
        <v>303620000</v>
      </c>
      <c r="M27" s="69"/>
      <c r="N27" s="69"/>
      <c r="O27" s="69"/>
      <c r="P27" s="69"/>
      <c r="Q27" s="69"/>
      <c r="R27" s="69"/>
      <c r="S27" s="69"/>
      <c r="T27" s="69"/>
      <c r="U27" s="69">
        <f t="shared" si="2"/>
        <v>303620000</v>
      </c>
      <c r="V27" s="69"/>
      <c r="W27" s="69">
        <v>284860000</v>
      </c>
      <c r="X27" s="69"/>
      <c r="Y27" s="69"/>
      <c r="Z27" s="69"/>
      <c r="AA27" s="69"/>
      <c r="AB27" s="69"/>
      <c r="AC27" s="69"/>
      <c r="AD27" s="69"/>
      <c r="AE27" s="69"/>
      <c r="AF27" s="69">
        <f t="shared" si="7"/>
        <v>284860000</v>
      </c>
      <c r="AG27" s="70"/>
    </row>
    <row r="28" spans="1:33" x14ac:dyDescent="0.3">
      <c r="F28" s="100"/>
      <c r="G28" s="94" t="s">
        <v>77</v>
      </c>
      <c r="H28" s="95">
        <v>28428609</v>
      </c>
      <c r="I28" s="96">
        <v>28215000</v>
      </c>
      <c r="J28" s="97">
        <f t="shared" si="1"/>
        <v>213609</v>
      </c>
      <c r="L28" s="69">
        <v>26130000</v>
      </c>
      <c r="M28" s="69"/>
      <c r="N28" s="69"/>
      <c r="O28" s="69"/>
      <c r="P28" s="69"/>
      <c r="Q28" s="69"/>
      <c r="R28" s="69">
        <v>2753900</v>
      </c>
      <c r="S28" s="69"/>
      <c r="T28" s="69"/>
      <c r="U28" s="69">
        <f t="shared" si="2"/>
        <v>28883900</v>
      </c>
      <c r="V28" s="69"/>
      <c r="W28" s="69">
        <v>28215000</v>
      </c>
      <c r="X28" s="69"/>
      <c r="Y28" s="69"/>
      <c r="Z28" s="69"/>
      <c r="AA28" s="69"/>
      <c r="AB28" s="69"/>
      <c r="AC28" s="69"/>
      <c r="AD28" s="69"/>
      <c r="AE28" s="69"/>
      <c r="AF28" s="69">
        <f t="shared" si="7"/>
        <v>28215000</v>
      </c>
      <c r="AG28" s="70"/>
    </row>
    <row r="29" spans="1:33" x14ac:dyDescent="0.3">
      <c r="F29" s="100"/>
      <c r="G29" s="125" t="s">
        <v>78</v>
      </c>
      <c r="H29" s="95">
        <v>2753900</v>
      </c>
      <c r="I29" s="126"/>
      <c r="J29" s="97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70"/>
    </row>
    <row r="30" spans="1:33" x14ac:dyDescent="0.3">
      <c r="F30" s="100"/>
      <c r="G30" s="125" t="s">
        <v>79</v>
      </c>
      <c r="H30" s="127">
        <v>3220000</v>
      </c>
      <c r="I30" s="128">
        <v>0</v>
      </c>
      <c r="J30" s="97"/>
      <c r="L30" s="69"/>
      <c r="M30" s="69"/>
      <c r="N30" s="69"/>
      <c r="O30" s="69"/>
      <c r="P30" s="69"/>
      <c r="Q30" s="69"/>
      <c r="R30" s="69"/>
      <c r="S30" s="69">
        <v>3220000</v>
      </c>
      <c r="T30" s="69"/>
      <c r="U30" s="69">
        <f t="shared" si="2"/>
        <v>3220000</v>
      </c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>
        <f t="shared" si="7"/>
        <v>0</v>
      </c>
      <c r="AG30" s="70"/>
    </row>
    <row r="31" spans="1:33" x14ac:dyDescent="0.3">
      <c r="F31" s="109"/>
      <c r="G31" s="110" t="s">
        <v>59</v>
      </c>
      <c r="H31" s="129">
        <f>SUM(H21:H30)</f>
        <v>2531287413</v>
      </c>
      <c r="I31" s="116">
        <f>SUM(I21:I30)</f>
        <v>1865300000</v>
      </c>
      <c r="J31" s="113">
        <f t="shared" si="1"/>
        <v>665987413</v>
      </c>
      <c r="L31" s="114">
        <f>SUM(L21:L28)</f>
        <v>1510128000</v>
      </c>
      <c r="M31" s="69"/>
      <c r="N31" s="69"/>
      <c r="O31" s="69"/>
      <c r="P31" s="69"/>
      <c r="Q31" s="69"/>
      <c r="R31" s="69"/>
      <c r="S31" s="69"/>
      <c r="T31" s="114">
        <f>SUM(T20:T30)</f>
        <v>2100000</v>
      </c>
      <c r="U31" s="69">
        <f>SUM(U21:U30)</f>
        <v>1634201900</v>
      </c>
      <c r="V31" s="69"/>
      <c r="W31" s="114">
        <f>SUM(W21:W28)</f>
        <v>1747200000</v>
      </c>
      <c r="X31" s="69"/>
      <c r="Y31" s="69"/>
      <c r="Z31" s="69"/>
      <c r="AA31" s="69"/>
      <c r="AB31" s="69"/>
      <c r="AC31" s="69"/>
      <c r="AD31" s="69"/>
      <c r="AE31" s="114">
        <f>SUM(AE20:AE30)</f>
        <v>2100000</v>
      </c>
      <c r="AF31" s="69">
        <f>SUM(AF21:AF30)</f>
        <v>1865300000</v>
      </c>
      <c r="AG31" s="70"/>
    </row>
    <row r="32" spans="1:33" x14ac:dyDescent="0.3">
      <c r="F32" s="124" t="s">
        <v>68</v>
      </c>
      <c r="G32" s="110"/>
      <c r="H32" s="130">
        <f>H31</f>
        <v>2531287413</v>
      </c>
      <c r="I32" s="131">
        <f>I31</f>
        <v>1865300000</v>
      </c>
      <c r="J32" s="113">
        <f t="shared" si="1"/>
        <v>665987413</v>
      </c>
      <c r="L32" s="69"/>
      <c r="M32" s="69"/>
      <c r="N32" s="69"/>
      <c r="O32" s="69"/>
      <c r="P32" s="69"/>
      <c r="Q32" s="69"/>
      <c r="R32" s="69"/>
      <c r="S32" s="69"/>
      <c r="T32" s="69"/>
      <c r="U32" s="69">
        <f t="shared" si="2"/>
        <v>0</v>
      </c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>
        <f t="shared" ref="AF32:AF33" si="8">SUM(W32:AE32)</f>
        <v>0</v>
      </c>
      <c r="AG32" s="70"/>
    </row>
    <row r="33" spans="6:33" x14ac:dyDescent="0.3">
      <c r="F33" s="100" t="s">
        <v>80</v>
      </c>
      <c r="G33" s="94" t="s">
        <v>80</v>
      </c>
      <c r="H33" s="132">
        <v>10324000</v>
      </c>
      <c r="I33" s="133">
        <v>840000</v>
      </c>
      <c r="J33" s="97">
        <f t="shared" si="1"/>
        <v>9484000</v>
      </c>
      <c r="L33" s="69"/>
      <c r="M33" s="69"/>
      <c r="N33" s="69"/>
      <c r="O33" s="69"/>
      <c r="P33" s="69"/>
      <c r="Q33" s="69"/>
      <c r="R33" s="69"/>
      <c r="S33" s="69"/>
      <c r="T33" s="69">
        <v>840000</v>
      </c>
      <c r="U33" s="69">
        <f t="shared" si="2"/>
        <v>840000</v>
      </c>
      <c r="V33" s="69"/>
      <c r="W33" s="69"/>
      <c r="X33" s="69"/>
      <c r="Y33" s="69"/>
      <c r="Z33" s="69"/>
      <c r="AA33" s="69"/>
      <c r="AB33" s="69"/>
      <c r="AC33" s="69"/>
      <c r="AD33" s="69"/>
      <c r="AE33" s="69">
        <v>840000</v>
      </c>
      <c r="AF33" s="69">
        <f t="shared" si="8"/>
        <v>840000</v>
      </c>
      <c r="AG33" s="70"/>
    </row>
    <row r="34" spans="6:33" x14ac:dyDescent="0.3">
      <c r="F34" s="109"/>
      <c r="G34" s="110" t="s">
        <v>59</v>
      </c>
      <c r="H34" s="130">
        <f>H33</f>
        <v>10324000</v>
      </c>
      <c r="I34" s="134">
        <f>I33</f>
        <v>840000</v>
      </c>
      <c r="J34" s="113">
        <f t="shared" si="1"/>
        <v>9484000</v>
      </c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70"/>
    </row>
    <row r="35" spans="6:33" ht="17.25" thickBot="1" x14ac:dyDescent="0.35">
      <c r="F35" s="124" t="s">
        <v>68</v>
      </c>
      <c r="G35" s="110"/>
      <c r="H35" s="135">
        <f>H34</f>
        <v>10324000</v>
      </c>
      <c r="I35" s="136">
        <f>I34</f>
        <v>840000</v>
      </c>
      <c r="J35" s="113">
        <f t="shared" si="1"/>
        <v>9484000</v>
      </c>
    </row>
  </sheetData>
  <mergeCells count="6">
    <mergeCell ref="A1:J1"/>
    <mergeCell ref="A3:E3"/>
    <mergeCell ref="F3:J3"/>
    <mergeCell ref="A5:B5"/>
    <mergeCell ref="F5:G5"/>
    <mergeCell ref="A6:A10"/>
  </mergeCells>
  <phoneticPr fontId="4" type="noConversion"/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세입세출예산 공고</vt:lpstr>
      <vt:lpstr>2. 세입세출총괄표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Jae Yeon</dc:creator>
  <cp:lastModifiedBy>Han Jae Yeon</cp:lastModifiedBy>
  <dcterms:created xsi:type="dcterms:W3CDTF">2022-10-19T04:59:31Z</dcterms:created>
  <dcterms:modified xsi:type="dcterms:W3CDTF">2022-10-19T05:02:36Z</dcterms:modified>
</cp:coreProperties>
</file>